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1670" windowHeight="5775"/>
  </bookViews>
  <sheets>
    <sheet name="CML540-561" sheetId="1" r:id="rId1"/>
  </sheets>
  <definedNames>
    <definedName name="_xlnm._FilterDatabase" localSheetId="0" hidden="1">'CML540-561'!$A$4:$AP$4</definedName>
    <definedName name="_xlnm.Print_Area" localSheetId="0">'CML540-561'!#REF!</definedName>
    <definedName name="_xlnm.Print_Titles" localSheetId="0">'CML540-561'!$4:$4</definedName>
  </definedNames>
  <calcPr calcId="145621"/>
</workbook>
</file>

<file path=xl/calcChain.xml><?xml version="1.0" encoding="utf-8"?>
<calcChain xmlns="http://schemas.openxmlformats.org/spreadsheetml/2006/main">
  <c r="R22" i="1" l="1"/>
  <c r="V21" i="1"/>
  <c r="R21" i="1"/>
  <c r="V20" i="1"/>
  <c r="R20" i="1"/>
  <c r="V19" i="1"/>
  <c r="R19" i="1"/>
  <c r="R18" i="1"/>
  <c r="R17" i="1"/>
  <c r="R16" i="1"/>
  <c r="V15" i="1"/>
  <c r="R14" i="1"/>
  <c r="R26" i="1" l="1"/>
  <c r="R23" i="1"/>
  <c r="R25" i="1" l="1"/>
  <c r="R24" i="1"/>
</calcChain>
</file>

<file path=xl/sharedStrings.xml><?xml version="1.0" encoding="utf-8"?>
<sst xmlns="http://schemas.openxmlformats.org/spreadsheetml/2006/main" count="303" uniqueCount="160">
  <si>
    <t>Yes</t>
  </si>
  <si>
    <t>Africa MA/ST</t>
  </si>
  <si>
    <t>B</t>
  </si>
  <si>
    <t>A</t>
  </si>
  <si>
    <t>AB</t>
  </si>
  <si>
    <t>Intermediate</t>
  </si>
  <si>
    <t>G</t>
  </si>
  <si>
    <t>P</t>
  </si>
  <si>
    <t>Pedigree information</t>
  </si>
  <si>
    <t>Maturity indicators</t>
  </si>
  <si>
    <t>Grain characteristics</t>
  </si>
  <si>
    <t>Combining ability for yield</t>
  </si>
  <si>
    <t>Descriptive Remarks</t>
  </si>
  <si>
    <t>Line code</t>
  </si>
  <si>
    <t>Adaptation / Program</t>
  </si>
  <si>
    <t>Maturity</t>
  </si>
  <si>
    <t>Male GDD (10/30) d°</t>
  </si>
  <si>
    <t>Female GDD (10/30) d°</t>
  </si>
  <si>
    <t>Days to anthesis (d)</t>
  </si>
  <si>
    <t>Days to silking (d)</t>
  </si>
  <si>
    <t xml:space="preserve">P. sorghi </t>
  </si>
  <si>
    <t>E. turc</t>
  </si>
  <si>
    <t>GLS</t>
  </si>
  <si>
    <t>MSV</t>
  </si>
  <si>
    <t>Plant height (cm)</t>
  </si>
  <si>
    <t>Ear position</t>
  </si>
  <si>
    <t>Stem color</t>
  </si>
  <si>
    <t>Anther color</t>
  </si>
  <si>
    <t>Silk color</t>
  </si>
  <si>
    <t>Seed Yield (t/ha)</t>
  </si>
  <si>
    <t xml:space="preserve"> Grain  Color</t>
  </si>
  <si>
    <t xml:space="preserve"> Grain  Texture</t>
  </si>
  <si>
    <t>QPM</t>
  </si>
  <si>
    <t>Heteroric Group</t>
  </si>
  <si>
    <t>Late</t>
  </si>
  <si>
    <t>W</t>
  </si>
  <si>
    <t>SD</t>
  </si>
  <si>
    <t>No</t>
  </si>
  <si>
    <t xml:space="preserve"> </t>
  </si>
  <si>
    <t>D</t>
  </si>
  <si>
    <t>F</t>
  </si>
  <si>
    <t>Y</t>
  </si>
  <si>
    <t>SF</t>
  </si>
  <si>
    <t>Early</t>
  </si>
  <si>
    <t>CZL00009</t>
  </si>
  <si>
    <t>CML395, CML444</t>
  </si>
  <si>
    <t>CZL0717</t>
  </si>
  <si>
    <t>CZL0723</t>
  </si>
  <si>
    <t>ZEWA-C1-F2-219-4-3-B</t>
  </si>
  <si>
    <t>ZEWB-C1-F2-216-2-2-B</t>
  </si>
  <si>
    <t>INTA-F2-192-2-1-1-1-B</t>
  </si>
  <si>
    <t>[CML202/CML395-6]-B-B-2-1-B</t>
  </si>
  <si>
    <t>CKL05003</t>
  </si>
  <si>
    <t>CZL0610</t>
  </si>
  <si>
    <t>CZL0619</t>
  </si>
  <si>
    <t>CZL0713</t>
  </si>
  <si>
    <t>CZL00003</t>
  </si>
  <si>
    <t>CZL054</t>
  </si>
  <si>
    <t>ZM523A-16-2-1-1-B</t>
  </si>
  <si>
    <t>DRB-F2-60-1-1-1-B</t>
  </si>
  <si>
    <t>[SYN-USAB2/SYN-ELIB2]-12-1-1-1-B</t>
  </si>
  <si>
    <t>[(CML395/CML444)-B-4-1-3-1-B/CML444//[[TUXPSEQ]C1F2/P49-SR]F2-45-7-1-2-B]-2-1-2-2-B</t>
  </si>
  <si>
    <t>[CML312/CML445//[TUXPSEQ]C1F2/P49-SR]F2-45-3-2-1-B]-1-2-1-1-2-B</t>
  </si>
  <si>
    <t>CML488, CML202, CML443, CML312</t>
  </si>
  <si>
    <t>CML197, CML202, CML312, CML488</t>
  </si>
  <si>
    <t>CLWRCW105</t>
  </si>
  <si>
    <t>(CML498 x CL-RCW36)-B-23-2-2-B-B-B-2-1</t>
  </si>
  <si>
    <t>CLWN201</t>
  </si>
  <si>
    <t>CLQRCWQ123</t>
  </si>
  <si>
    <t>(CML502/CLQRCWQ26)-B-39-2-2-B</t>
  </si>
  <si>
    <t>CLQRCWQ48</t>
  </si>
  <si>
    <t>CL02720</t>
  </si>
  <si>
    <t>P27(FRRS)C1-18-B-1-1-B</t>
  </si>
  <si>
    <t>CLRCW99</t>
  </si>
  <si>
    <t>CLWN206</t>
  </si>
  <si>
    <t>CLQRCWQ131</t>
  </si>
  <si>
    <t>CLQRCWQ26</t>
  </si>
  <si>
    <t>P25 (HSRRS) C1-246-3-1-2-1-B-B-B-1</t>
  </si>
  <si>
    <t>(CML264 x CLRCW41)-B-17-1-B-B-B-1-B</t>
  </si>
  <si>
    <t>(CML491xCLQ-RCWQ13)-B-18-1-B-1-1-B</t>
  </si>
  <si>
    <t>(CML495xCML401)-B-6-B-1-B</t>
  </si>
  <si>
    <t>(CML-176/CML264)-13-1-1-1-BBBB-10-B</t>
  </si>
  <si>
    <t>CKIRL08062</t>
  </si>
  <si>
    <t>CKIRL08104</t>
  </si>
  <si>
    <t>H132-28-B-45-1-1-B</t>
  </si>
  <si>
    <t>CETL08003</t>
  </si>
  <si>
    <t>YES</t>
  </si>
  <si>
    <t>YG</t>
  </si>
  <si>
    <t>GCA drought (t/ha)</t>
  </si>
  <si>
    <t>GCA low N (t/ha)</t>
  </si>
  <si>
    <t>Ear rot (%)</t>
  </si>
  <si>
    <t xml:space="preserve"> Ear rot (1-5)</t>
  </si>
  <si>
    <t>Excellent overall combining ability. Does well in optimal and stressed (low N and drought) conditions.  Good per se yield, and can be used both as male and female</t>
  </si>
  <si>
    <t>Per se plant characteristics</t>
  </si>
  <si>
    <t>Per se ear characteristics</t>
  </si>
  <si>
    <t>Intermediate/Late</t>
  </si>
  <si>
    <t>Intermediate/late</t>
  </si>
  <si>
    <t>Lowland- Latin Am. tropics</t>
  </si>
  <si>
    <t>Pedigree</t>
  </si>
  <si>
    <t>[POOL9Ac7-SR(BC2)]FS89-1-2-4-2-1-1-1</t>
  </si>
  <si>
    <t>CETL08001</t>
  </si>
  <si>
    <t>[POOL9Ac7-SR(BC2)]FS59-4-1-2-1-1-1-#-#-#</t>
  </si>
  <si>
    <t>(CML311/MBRC3-F1)//CML311///CML311)-1-B-1-1-2-B</t>
  </si>
  <si>
    <t>(CML311/MBRC3-F1)//CML311//CML311)-95- B-1-1-2-B</t>
  </si>
  <si>
    <t>Excellent plant type and resistant to MSV, turcicum, rust and GLS. Negative ASI, drought tolerant, early maturing. Producible as male or female. Constituent of promising hybrid CZH0524.</t>
  </si>
  <si>
    <t>Highland - East Africa</t>
  </si>
  <si>
    <t>CML494, CML498, CML550</t>
  </si>
  <si>
    <t>CML495, CML549, CML552</t>
  </si>
  <si>
    <t>CML286, CLRCY017, CLRCY041</t>
  </si>
  <si>
    <t>CML494, CML550, CLWN247</t>
  </si>
  <si>
    <t>CML503, CLRCWQ130, CLRCWQ122</t>
  </si>
  <si>
    <t>CML503, CLRCWQ130, CLRCWQ123</t>
  </si>
  <si>
    <t>CML491, CML553, CML554</t>
  </si>
  <si>
    <t>CM491, CML554, CML555</t>
  </si>
  <si>
    <t>Excellent overall combining ability in optimal, low N, and drought conditions. High per se yield; can be used as single-cross seed parent. Line can be used as both male and female parent.</t>
  </si>
  <si>
    <t xml:space="preserve">Excellent combining ability under low N and drought, but average under optimal conditions. Poor under high density. Moderate susceptibility to maydis leaf blight and TLB. Good flint grain texture. Good per se producibility. Can be used as low-N tolerant donor.  </t>
  </si>
  <si>
    <t xml:space="preserve">Excellent combining ability across optimal and stressed conditions. Good per se yield, but susceptibile to TLB and stem lodging.  More suited as a seed parent than as a male parent. </t>
  </si>
  <si>
    <t xml:space="preserve">Excellent combining ability under optimal and high density conditions, below average combining ability under low N, and average combining ability under drought stress. Test crosses have some susceptibility to ear rot. </t>
  </si>
  <si>
    <t>Excellent combining ability across optimal and abiotically stressed environments.  Low per se yield; usable as pollen parent only. Slightly susceptible to maydis leaf blight.</t>
  </si>
  <si>
    <t>Excellent combiner across optimal and stressed conditions. Good per se grain yield. Line has good endosperm modification and flint grain type. Tolerant to TLB. Higher than average ear position. Susceptible to stem lodging. Single tassel branch with moderate exersion.</t>
  </si>
  <si>
    <t xml:space="preserve">Excellent combiner under low N conditions, and good combiner under high density conditions.  Average under optimal, drought, but good for QPM.  Excellent per se yield. Good tassel characteristics. Suitable as seed and pollen parent. Excellent husk cover. Good endosperm modification. </t>
  </si>
  <si>
    <t>QPM with excellent combining ability under optimal conditions. Very good under low N and high density. Line can be used as both male and female parent.  Poor under drought. Good per se yield.</t>
  </si>
  <si>
    <t>Adapted to highlands of eastern Africa. Good combining ability and per se performance for grain yield. Resistant to TLB and leaf rust. The line can be used both as male or female parent. Flint grain type, and very good ear characteristics.</t>
  </si>
  <si>
    <t>Kitale group</t>
  </si>
  <si>
    <t>Kitale, Ecuador groups</t>
  </si>
  <si>
    <t xml:space="preserve">MSV, ET, GLS, PLS, PS, Low N. Moderate to high levels of resistance and tolerance to common Mid-Altitude foliar diseases. Moderate to good combining ability especially under drought and low N stress. Good per se productivity and grain type. Producible as male or female. </t>
  </si>
  <si>
    <t>CML488, CML395, CML443, CML441, CML548</t>
  </si>
  <si>
    <t>MSV, ET, GLS, PLS, PS, Low N, Drought.  High levels of tolerance to common Mid-Altitude foliar diseases. Excellent combining ability especially under low N stress. Good per se productivity and dent grain type. Early-maturing. May be best used as male</t>
  </si>
  <si>
    <t>MSV, GLS, Low N.  Large white semi-flint kernels, excellent per se productivity, good combiner under optimum conditions and abiotic stresses, good standability and adequate levels of resistance to common mid-altitude foliar and ear disease.  Producible as male or female.</t>
  </si>
  <si>
    <t>CML197, CML202, CML488, CML312, CML444</t>
  </si>
  <si>
    <t>ET, GLS, PLS, Drought. Strengths:  Large white semi-flint grains. Good general combiner across optimum and abiotic stresses. Resistance to most common foliar and ear diseases. Average per se productivity. Excellent standability. Weak for common rust and MSV. May be best used as female</t>
  </si>
  <si>
    <t>CML489, CML444, CML312, CML197, CML545</t>
  </si>
  <si>
    <t>CML442, CML204, CML312</t>
  </si>
  <si>
    <t>CML312, CML202, CML442</t>
  </si>
  <si>
    <t>CML312, ZEWA</t>
  </si>
  <si>
    <t>Early maturing, excellent white flint, drought tolerant.  Resistant to MSV. Constituent of OPV ZM309 released in several African countries.</t>
  </si>
  <si>
    <t>CML395, CML444, ZEWB</t>
  </si>
  <si>
    <t>Early maturing, drought tolerant. Resistant to MSV. Constituent of OPV ZM309  released in several African countries. Producible as male or female parent.</t>
  </si>
  <si>
    <t>CML</t>
  </si>
  <si>
    <t>Ear height (cm)</t>
  </si>
  <si>
    <t>Disease resistance</t>
  </si>
  <si>
    <t>SF/SD</t>
  </si>
  <si>
    <r>
      <t xml:space="preserve">Late maturing. Resistant to </t>
    </r>
    <r>
      <rPr>
        <i/>
        <sz val="10"/>
        <rFont val="Calibri"/>
        <family val="2"/>
        <scheme val="minor"/>
      </rPr>
      <t>E. turcicum</t>
    </r>
    <r>
      <rPr>
        <sz val="10"/>
        <rFont val="Calibri"/>
        <family val="2"/>
        <scheme val="minor"/>
      </rPr>
      <t>. Tolerant to MSV, GLS, and Diplodia ear rot.  Excellent combining ability. Producible as male or female parent.</t>
    </r>
  </si>
  <si>
    <r>
      <t xml:space="preserve">MSV, ET, GLS, PLS, PS, Drought. Strengths:  Moderate resistance to </t>
    </r>
    <r>
      <rPr>
        <u/>
        <sz val="10"/>
        <rFont val="Calibri"/>
        <family val="2"/>
        <scheme val="minor"/>
      </rPr>
      <t>MLN.</t>
    </r>
    <r>
      <rPr>
        <sz val="10"/>
        <rFont val="Calibri"/>
        <family val="2"/>
        <scheme val="minor"/>
      </rPr>
      <t xml:space="preserve"> Large white semi-flint grains. Good general combiner across optimum and abiotic stresses. Resistance to most common foliar and ear diseases. Excellent per se productivity. Excellent standability. Producible as male or female.</t>
    </r>
  </si>
  <si>
    <r>
      <t>Adapted to mid-altitude ecology of Africa. Resistant to stem borers (</t>
    </r>
    <r>
      <rPr>
        <i/>
        <sz val="10"/>
        <rFont val="Calibri"/>
        <family val="2"/>
        <scheme val="minor"/>
      </rPr>
      <t>Chilo partellus</t>
    </r>
    <r>
      <rPr>
        <sz val="10"/>
        <rFont val="Calibri"/>
        <family val="2"/>
        <scheme val="minor"/>
      </rPr>
      <t xml:space="preserve"> and</t>
    </r>
    <r>
      <rPr>
        <i/>
        <sz val="10"/>
        <rFont val="Calibri"/>
        <family val="2"/>
        <scheme val="minor"/>
      </rPr>
      <t xml:space="preserve"> Busseola fusca</t>
    </r>
    <r>
      <rPr>
        <sz val="10"/>
        <rFont val="Calibri"/>
        <family val="2"/>
        <scheme val="minor"/>
      </rPr>
      <t>)</t>
    </r>
  </si>
  <si>
    <r>
      <t xml:space="preserve">Adapted to highlands of eastern Afica. Resistant to </t>
    </r>
    <r>
      <rPr>
        <i/>
        <sz val="10"/>
        <rFont val="Calibri"/>
        <family val="2"/>
        <scheme val="minor"/>
      </rPr>
      <t>TLB</t>
    </r>
    <r>
      <rPr>
        <sz val="10"/>
        <rFont val="Calibri"/>
        <family val="2"/>
        <scheme val="minor"/>
      </rPr>
      <t xml:space="preserve"> and leaf rust. Good combining ability, and </t>
    </r>
    <r>
      <rPr>
        <i/>
        <sz val="10"/>
        <rFont val="Calibri"/>
        <family val="2"/>
        <scheme val="minor"/>
      </rPr>
      <t>per se</t>
    </r>
    <r>
      <rPr>
        <sz val="10"/>
        <rFont val="Calibri"/>
        <family val="2"/>
        <scheme val="minor"/>
      </rPr>
      <t xml:space="preserve"> grain yield. The line can be used both as female and male parent due to high seed yield and pollen production capacity.</t>
    </r>
  </si>
  <si>
    <t>Detailed Information on the performance of CMLs 540 to 561</t>
  </si>
  <si>
    <t>Standability (1-5)</t>
  </si>
  <si>
    <t>Plant vigor (1-5)</t>
  </si>
  <si>
    <t>Plant aspect (1-5)</t>
  </si>
  <si>
    <t xml:space="preserve"> Tassel size (1-5)</t>
  </si>
  <si>
    <t>Pollen prod (1-5)</t>
  </si>
  <si>
    <t>CML442, CML444, CKL05005, CKL05017</t>
  </si>
  <si>
    <t>Husk cover (1-5)</t>
  </si>
  <si>
    <t>Ear aspect (1-5)</t>
  </si>
  <si>
    <t>GCA non-stress (t/ha)</t>
  </si>
  <si>
    <t>GCA no stress (1-5)</t>
  </si>
  <si>
    <t>GCA Drought (1-5)</t>
  </si>
  <si>
    <t>GCA Low N (1-5)</t>
  </si>
  <si>
    <t>Specific combining ability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</si>
</sst>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b/>
      <sz val="10"/>
      <name val="Arial Narrow"/>
      <family val="2"/>
    </font>
    <font>
      <sz val="10"/>
      <name val="Arial Narrow"/>
      <family val="2"/>
    </font>
    <font>
      <sz val="10"/>
      <name val="Arial"/>
      <family val="2"/>
    </font>
    <font>
      <b/>
      <sz val="11"/>
      <color rgb="FF3F3F3F"/>
      <name val="Calibri"/>
      <family val="2"/>
      <scheme val="minor"/>
    </font>
    <font>
      <sz val="10"/>
      <name val="Helv"/>
    </font>
    <font>
      <sz val="10"/>
      <name val="Calibri"/>
      <family val="2"/>
      <scheme val="minor"/>
    </font>
    <font>
      <b/>
      <sz val="14"/>
      <name val="Calibri"/>
      <family val="2"/>
      <scheme val="minor"/>
    </font>
    <font>
      <i/>
      <sz val="10"/>
      <name val="Calibri"/>
      <family val="2"/>
      <scheme val="minor"/>
    </font>
    <font>
      <u/>
      <sz val="10"/>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2F2F2"/>
      </patternFill>
    </fill>
    <fill>
      <patternFill patternType="solid">
        <fgColor theme="2"/>
        <bgColor indexed="64"/>
      </patternFill>
    </fill>
    <fill>
      <patternFill patternType="solid">
        <fgColor rgb="FF00B0F0"/>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4" fillId="6" borderId="1" applyNumberFormat="0" applyAlignment="0" applyProtection="0"/>
    <xf numFmtId="0" fontId="3" fillId="0" borderId="0"/>
    <xf numFmtId="0" fontId="5" fillId="0" borderId="0"/>
  </cellStyleXfs>
  <cellXfs count="86">
    <xf numFmtId="0" fontId="0" fillId="0" borderId="0" xfId="0"/>
    <xf numFmtId="2" fontId="2" fillId="0" borderId="0" xfId="0" applyNumberFormat="1" applyFont="1" applyBorder="1" applyAlignment="1">
      <alignment horizontal="center" vertical="top" wrapText="1"/>
    </xf>
    <xf numFmtId="164" fontId="2" fillId="0" borderId="0" xfId="0" applyNumberFormat="1"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left" vertical="top"/>
    </xf>
    <xf numFmtId="1" fontId="2" fillId="0" borderId="0" xfId="0" applyNumberFormat="1" applyFont="1" applyBorder="1" applyAlignment="1">
      <alignment horizontal="center" vertical="top"/>
    </xf>
    <xf numFmtId="2" fontId="2" fillId="0" borderId="0" xfId="0" applyNumberFormat="1" applyFont="1" applyBorder="1" applyAlignment="1">
      <alignment horizontal="center" vertical="top"/>
    </xf>
    <xf numFmtId="0" fontId="2" fillId="0" borderId="0" xfId="0" applyFont="1" applyBorder="1" applyAlignment="1">
      <alignment horizontal="left" vertical="top" wrapText="1"/>
    </xf>
    <xf numFmtId="0" fontId="1" fillId="0" borderId="0" xfId="0" applyFont="1" applyBorder="1" applyAlignment="1">
      <alignment horizontal="left" vertical="top"/>
    </xf>
    <xf numFmtId="164"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Border="1" applyAlignment="1">
      <alignment horizontal="left" wrapText="1"/>
    </xf>
    <xf numFmtId="0" fontId="0" fillId="0" borderId="0" xfId="0" applyFont="1" applyFill="1" applyAlignment="1">
      <alignment vertical="top"/>
    </xf>
    <xf numFmtId="0" fontId="0" fillId="0" borderId="0" xfId="0" applyFont="1" applyAlignment="1">
      <alignment vertical="top"/>
    </xf>
    <xf numFmtId="0" fontId="0" fillId="0" borderId="0" xfId="0" applyFont="1" applyFill="1" applyBorder="1" applyAlignment="1">
      <alignment vertical="top"/>
    </xf>
    <xf numFmtId="0" fontId="0" fillId="0" borderId="0" xfId="0" applyFont="1" applyBorder="1" applyAlignment="1">
      <alignment vertical="top"/>
    </xf>
    <xf numFmtId="0" fontId="0" fillId="8" borderId="0" xfId="0" applyFont="1" applyFill="1" applyBorder="1" applyAlignment="1">
      <alignment vertical="top"/>
    </xf>
    <xf numFmtId="0" fontId="7" fillId="0" borderId="0" xfId="0" applyFont="1" applyBorder="1" applyAlignment="1">
      <alignment horizontal="left" vertical="top"/>
    </xf>
    <xf numFmtId="0" fontId="6" fillId="0" borderId="2" xfId="3"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wrapText="1"/>
    </xf>
    <xf numFmtId="164" fontId="6" fillId="0" borderId="2" xfId="3" applyNumberFormat="1" applyFont="1" applyFill="1" applyBorder="1" applyAlignment="1">
      <alignment horizontal="center" vertical="center" wrapText="1"/>
    </xf>
    <xf numFmtId="1" fontId="6" fillId="0" borderId="2" xfId="3" applyNumberFormat="1" applyFont="1" applyFill="1" applyBorder="1" applyAlignment="1">
      <alignment horizontal="center" vertical="center" wrapText="1"/>
    </xf>
    <xf numFmtId="2" fontId="6" fillId="0" borderId="2" xfId="3" applyNumberFormat="1" applyFont="1" applyFill="1" applyBorder="1" applyAlignment="1">
      <alignment horizontal="center" vertical="center" wrapText="1"/>
    </xf>
    <xf numFmtId="164" fontId="6" fillId="0" borderId="2" xfId="3"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164"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0" xfId="0" applyFont="1" applyFill="1" applyAlignment="1">
      <alignment horizontal="left" vertical="center" wrapText="1"/>
    </xf>
    <xf numFmtId="1" fontId="6" fillId="0" borderId="3" xfId="0" applyNumberFormat="1" applyFont="1" applyFill="1" applyBorder="1" applyAlignment="1">
      <alignment horizontal="center" vertical="center" wrapText="1"/>
    </xf>
    <xf numFmtId="1" fontId="6" fillId="0" borderId="3" xfId="3" applyNumberFormat="1" applyFont="1" applyFill="1" applyBorder="1" applyAlignment="1">
      <alignment horizontal="center" vertical="center" wrapText="1"/>
    </xf>
    <xf numFmtId="0" fontId="6" fillId="0" borderId="2" xfId="2" applyFont="1" applyFill="1" applyBorder="1" applyAlignment="1">
      <alignment horizontal="center" vertical="center" wrapText="1"/>
    </xf>
    <xf numFmtId="1" fontId="6" fillId="0" borderId="2" xfId="3" applyNumberFormat="1" applyFont="1" applyFill="1" applyBorder="1" applyAlignment="1">
      <alignment horizontal="left" vertical="center" wrapText="1"/>
    </xf>
    <xf numFmtId="0" fontId="6" fillId="0" borderId="2" xfId="1" applyFont="1" applyFill="1" applyBorder="1" applyAlignment="1">
      <alignment horizontal="left" vertical="center" wrapText="1"/>
    </xf>
    <xf numFmtId="0" fontId="2" fillId="0" borderId="0" xfId="0" applyFont="1" applyBorder="1" applyAlignment="1">
      <alignment horizontal="left"/>
    </xf>
    <xf numFmtId="0" fontId="6" fillId="0" borderId="4" xfId="2" applyFont="1" applyFill="1" applyBorder="1" applyAlignment="1">
      <alignment horizontal="center" vertical="center" wrapText="1"/>
    </xf>
    <xf numFmtId="1" fontId="6" fillId="0" borderId="4" xfId="3" applyNumberFormat="1" applyFont="1" applyFill="1" applyBorder="1" applyAlignment="1">
      <alignment horizontal="left" vertical="center" wrapText="1"/>
    </xf>
    <xf numFmtId="0" fontId="6" fillId="0" borderId="4" xfId="3" applyNumberFormat="1" applyFont="1" applyFill="1" applyBorder="1" applyAlignment="1">
      <alignment horizontal="left" vertical="center" wrapText="1"/>
    </xf>
    <xf numFmtId="2" fontId="6" fillId="0" borderId="4" xfId="0" applyNumberFormat="1" applyFont="1" applyFill="1" applyBorder="1" applyAlignment="1">
      <alignment horizontal="center" vertical="center" wrapText="1"/>
    </xf>
    <xf numFmtId="164" fontId="6" fillId="0" borderId="4" xfId="3" applyNumberFormat="1" applyFont="1" applyFill="1" applyBorder="1" applyAlignment="1">
      <alignment horizontal="center" vertical="center" wrapText="1"/>
    </xf>
    <xf numFmtId="1" fontId="6" fillId="0" borderId="4" xfId="3" applyNumberFormat="1" applyFont="1" applyFill="1" applyBorder="1" applyAlignment="1">
      <alignment horizontal="center" vertical="center" wrapText="1"/>
    </xf>
    <xf numFmtId="2" fontId="6" fillId="0" borderId="4" xfId="3" applyNumberFormat="1" applyFont="1" applyFill="1" applyBorder="1" applyAlignment="1">
      <alignment horizontal="center" vertical="center" wrapText="1"/>
    </xf>
    <xf numFmtId="164" fontId="6" fillId="0" borderId="4" xfId="3" applyNumberFormat="1" applyFont="1" applyFill="1" applyBorder="1" applyAlignment="1">
      <alignment horizontal="left" vertical="center" wrapText="1"/>
    </xf>
    <xf numFmtId="0" fontId="6" fillId="3" borderId="12" xfId="0" applyFont="1" applyFill="1" applyBorder="1" applyAlignment="1">
      <alignment horizontal="center" textRotation="90" wrapText="1"/>
    </xf>
    <xf numFmtId="1" fontId="6" fillId="3" borderId="12" xfId="0" applyNumberFormat="1" applyFont="1" applyFill="1" applyBorder="1" applyAlignment="1">
      <alignment horizontal="center" textRotation="90" wrapText="1"/>
    </xf>
    <xf numFmtId="164" fontId="6" fillId="4" borderId="12" xfId="0" applyNumberFormat="1" applyFont="1" applyFill="1" applyBorder="1" applyAlignment="1">
      <alignment horizontal="center" textRotation="90" wrapText="1"/>
    </xf>
    <xf numFmtId="1" fontId="6" fillId="2" borderId="12" xfId="0" applyNumberFormat="1" applyFont="1" applyFill="1" applyBorder="1" applyAlignment="1">
      <alignment horizontal="center" textRotation="90" wrapText="1"/>
    </xf>
    <xf numFmtId="2" fontId="6" fillId="2" borderId="12" xfId="0" applyNumberFormat="1" applyFont="1" applyFill="1" applyBorder="1" applyAlignment="1">
      <alignment horizontal="center" textRotation="90" wrapText="1"/>
    </xf>
    <xf numFmtId="164" fontId="6" fillId="2" borderId="12" xfId="0" applyNumberFormat="1" applyFont="1" applyFill="1" applyBorder="1" applyAlignment="1">
      <alignment horizontal="center" textRotation="90" wrapText="1"/>
    </xf>
    <xf numFmtId="164" fontId="6" fillId="3" borderId="12" xfId="0" applyNumberFormat="1" applyFont="1" applyFill="1" applyBorder="1" applyAlignment="1">
      <alignment horizontal="center" textRotation="90" wrapText="1"/>
    </xf>
    <xf numFmtId="0" fontId="6" fillId="4" borderId="12" xfId="0" applyFont="1" applyFill="1" applyBorder="1" applyAlignment="1">
      <alignment horizontal="center" textRotation="90" wrapText="1"/>
    </xf>
    <xf numFmtId="2" fontId="6" fillId="5" borderId="12" xfId="0" applyNumberFormat="1" applyFont="1" applyFill="1" applyBorder="1" applyAlignment="1">
      <alignment horizontal="center" textRotation="90" wrapText="1"/>
    </xf>
    <xf numFmtId="164" fontId="6" fillId="5" borderId="12" xfId="0" applyNumberFormat="1" applyFont="1" applyFill="1" applyBorder="1" applyAlignment="1">
      <alignment horizontal="center" textRotation="90" wrapText="1"/>
    </xf>
    <xf numFmtId="0" fontId="6" fillId="5" borderId="12" xfId="0" applyFont="1" applyFill="1" applyBorder="1" applyAlignment="1">
      <alignment horizontal="center" textRotation="90" wrapText="1"/>
    </xf>
    <xf numFmtId="0" fontId="6" fillId="2" borderId="13" xfId="0" applyFont="1" applyFill="1" applyBorder="1" applyAlignment="1">
      <alignment horizontal="left" vertical="top" wrapText="1"/>
    </xf>
    <xf numFmtId="0" fontId="6" fillId="5" borderId="12" xfId="0" applyFont="1" applyFill="1" applyBorder="1" applyAlignment="1">
      <alignment vertical="center" wrapText="1"/>
    </xf>
    <xf numFmtId="0" fontId="6" fillId="7" borderId="11" xfId="0" applyFont="1" applyFill="1" applyBorder="1" applyAlignment="1">
      <alignment horizontal="center" vertical="center"/>
    </xf>
    <xf numFmtId="164" fontId="6" fillId="2" borderId="12" xfId="0" applyNumberFormat="1" applyFont="1" applyFill="1" applyBorder="1" applyAlignment="1">
      <alignment horizontal="left" vertical="center" wrapText="1"/>
    </xf>
    <xf numFmtId="164" fontId="6" fillId="2" borderId="12" xfId="0" applyNumberFormat="1" applyFont="1" applyFill="1" applyBorder="1" applyAlignment="1">
      <alignment horizontal="center" vertical="center" wrapText="1"/>
    </xf>
    <xf numFmtId="2" fontId="6" fillId="2" borderId="12" xfId="0" applyNumberFormat="1" applyFont="1" applyFill="1" applyBorder="1" applyAlignment="1">
      <alignment horizontal="center" vertical="center" wrapText="1"/>
    </xf>
    <xf numFmtId="0" fontId="6" fillId="7"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3" borderId="6" xfId="0" applyFont="1" applyFill="1" applyBorder="1" applyAlignment="1">
      <alignment horizontal="center" vertical="center"/>
    </xf>
    <xf numFmtId="164" fontId="6" fillId="4" borderId="7" xfId="0" applyNumberFormat="1" applyFont="1" applyFill="1" applyBorder="1" applyAlignment="1">
      <alignment horizontal="center" vertical="center"/>
    </xf>
    <xf numFmtId="164" fontId="6" fillId="4" borderId="8" xfId="0" applyNumberFormat="1" applyFont="1" applyFill="1" applyBorder="1" applyAlignment="1">
      <alignment horizontal="center" vertical="center"/>
    </xf>
    <xf numFmtId="0" fontId="6" fillId="0" borderId="9" xfId="0" applyFont="1" applyBorder="1" applyAlignment="1">
      <alignment horizontal="center" vertical="center"/>
    </xf>
    <xf numFmtId="164" fontId="6" fillId="2" borderId="6" xfId="0" applyNumberFormat="1" applyFont="1" applyFill="1" applyBorder="1" applyAlignment="1">
      <alignment horizontal="center" vertical="center"/>
    </xf>
    <xf numFmtId="164" fontId="6" fillId="3" borderId="7" xfId="0" applyNumberFormat="1"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2" fontId="6" fillId="5" borderId="6"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Alignment="1">
      <alignment vertical="center"/>
    </xf>
    <xf numFmtId="164" fontId="6" fillId="4" borderId="7" xfId="0" applyNumberFormat="1" applyFont="1" applyFill="1" applyBorder="1" applyAlignment="1">
      <alignment horizontal="center" vertical="center" wrapText="1"/>
    </xf>
    <xf numFmtId="164" fontId="6" fillId="4" borderId="8" xfId="0" applyNumberFormat="1" applyFont="1" applyFill="1" applyBorder="1" applyAlignment="1">
      <alignment horizontal="center" vertical="center" wrapText="1"/>
    </xf>
    <xf numFmtId="164" fontId="6" fillId="4" borderId="9" xfId="0" applyNumberFormat="1" applyFont="1" applyFill="1" applyBorder="1" applyAlignment="1">
      <alignment horizontal="center" vertical="center" wrapText="1"/>
    </xf>
  </cellXfs>
  <cellStyles count="4">
    <cellStyle name="Normal" xfId="0" builtinId="0"/>
    <cellStyle name="Normal 2" xfId="2"/>
    <cellStyle name="Normal_SheetEng_1" xfId="3"/>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L28"/>
  <sheetViews>
    <sheetView tabSelected="1" zoomScaleNormal="100" workbookViewId="0">
      <pane xSplit="2" ySplit="4" topLeftCell="C5" activePane="bottomRight" state="frozen"/>
      <selection pane="topRight" activeCell="D1" sqref="D1"/>
      <selection pane="bottomLeft" activeCell="A4" sqref="A4"/>
      <selection pane="bottomRight" activeCell="G11" sqref="G11"/>
    </sheetView>
  </sheetViews>
  <sheetFormatPr defaultRowHeight="12.75" x14ac:dyDescent="0.2"/>
  <cols>
    <col min="1" max="1" width="9.28515625" style="3" bestFit="1" customWidth="1"/>
    <col min="2" max="2" width="14.7109375" style="5" customWidth="1"/>
    <col min="3" max="3" width="51.85546875" style="9" customWidth="1"/>
    <col min="4" max="4" width="19" style="1" customWidth="1"/>
    <col min="5" max="5" width="15" style="3" bestFit="1" customWidth="1"/>
    <col min="6" max="7" width="5.7109375" style="3" customWidth="1"/>
    <col min="8" max="9" width="5.7109375" style="6" customWidth="1"/>
    <col min="10" max="15" width="5.7109375" style="2" customWidth="1"/>
    <col min="16" max="17" width="5.7109375" style="6" customWidth="1"/>
    <col min="18" max="18" width="5.7109375" style="7" customWidth="1"/>
    <col min="19" max="29" width="5.7109375" style="2" customWidth="1"/>
    <col min="30" max="32" width="5.7109375" style="3" customWidth="1"/>
    <col min="33" max="33" width="5.7109375" style="7" customWidth="1"/>
    <col min="34" max="34" width="8" style="2" customWidth="1"/>
    <col min="35" max="35" width="8" style="7" customWidth="1"/>
    <col min="36" max="36" width="5.7109375" style="2" customWidth="1"/>
    <col min="37" max="37" width="5.7109375" style="7" customWidth="1"/>
    <col min="38" max="38" width="5.7109375" style="2" customWidth="1"/>
    <col min="39" max="39" width="8.7109375" style="3" customWidth="1"/>
    <col min="40" max="40" width="28.5703125" style="4" customWidth="1"/>
    <col min="41" max="41" width="87.5703125" style="8" customWidth="1"/>
    <col min="42" max="116" width="9.140625" style="19"/>
    <col min="117" max="16384" width="9.140625" style="20"/>
  </cols>
  <sheetData>
    <row r="1" spans="1:116" ht="20.25" customHeight="1" x14ac:dyDescent="0.2">
      <c r="A1" s="22" t="s">
        <v>146</v>
      </c>
    </row>
    <row r="2" spans="1:116" ht="21.75" customHeight="1" thickBot="1" x14ac:dyDescent="0.25"/>
    <row r="3" spans="1:116" s="82" customFormat="1" ht="30" customHeight="1" x14ac:dyDescent="0.2">
      <c r="A3" s="69"/>
      <c r="B3" s="70" t="s">
        <v>8</v>
      </c>
      <c r="C3" s="70"/>
      <c r="D3" s="70"/>
      <c r="E3" s="71" t="s">
        <v>9</v>
      </c>
      <c r="F3" s="71"/>
      <c r="G3" s="71"/>
      <c r="H3" s="71"/>
      <c r="I3" s="71"/>
      <c r="J3" s="72" t="s">
        <v>140</v>
      </c>
      <c r="K3" s="73"/>
      <c r="L3" s="73"/>
      <c r="M3" s="73"/>
      <c r="N3" s="73"/>
      <c r="O3" s="74"/>
      <c r="P3" s="75" t="s">
        <v>93</v>
      </c>
      <c r="Q3" s="75"/>
      <c r="R3" s="75"/>
      <c r="S3" s="75"/>
      <c r="T3" s="75"/>
      <c r="U3" s="75"/>
      <c r="V3" s="75"/>
      <c r="W3" s="75"/>
      <c r="X3" s="75"/>
      <c r="Y3" s="75"/>
      <c r="Z3" s="75"/>
      <c r="AA3" s="76" t="s">
        <v>94</v>
      </c>
      <c r="AB3" s="77"/>
      <c r="AC3" s="78"/>
      <c r="AD3" s="83" t="s">
        <v>10</v>
      </c>
      <c r="AE3" s="84"/>
      <c r="AF3" s="85"/>
      <c r="AG3" s="79" t="s">
        <v>11</v>
      </c>
      <c r="AH3" s="79"/>
      <c r="AI3" s="79"/>
      <c r="AJ3" s="79"/>
      <c r="AK3" s="79"/>
      <c r="AL3" s="79"/>
      <c r="AM3" s="79"/>
      <c r="AN3" s="79"/>
      <c r="AO3" s="80" t="s">
        <v>12</v>
      </c>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row>
    <row r="4" spans="1:116" s="18" customFormat="1" ht="99.75" customHeight="1" thickBot="1" x14ac:dyDescent="0.25">
      <c r="A4" s="65" t="s">
        <v>138</v>
      </c>
      <c r="B4" s="66" t="s">
        <v>13</v>
      </c>
      <c r="C4" s="67" t="s">
        <v>98</v>
      </c>
      <c r="D4" s="68" t="s">
        <v>14</v>
      </c>
      <c r="E4" s="52" t="s">
        <v>15</v>
      </c>
      <c r="F4" s="52" t="s">
        <v>16</v>
      </c>
      <c r="G4" s="52" t="s">
        <v>17</v>
      </c>
      <c r="H4" s="53" t="s">
        <v>18</v>
      </c>
      <c r="I4" s="53" t="s">
        <v>19</v>
      </c>
      <c r="J4" s="54" t="s">
        <v>20</v>
      </c>
      <c r="K4" s="54" t="s">
        <v>21</v>
      </c>
      <c r="L4" s="54" t="s">
        <v>22</v>
      </c>
      <c r="M4" s="54" t="s">
        <v>23</v>
      </c>
      <c r="N4" s="54" t="s">
        <v>91</v>
      </c>
      <c r="O4" s="54" t="s">
        <v>90</v>
      </c>
      <c r="P4" s="55" t="s">
        <v>24</v>
      </c>
      <c r="Q4" s="55" t="s">
        <v>139</v>
      </c>
      <c r="R4" s="56" t="s">
        <v>25</v>
      </c>
      <c r="S4" s="57" t="s">
        <v>147</v>
      </c>
      <c r="T4" s="57" t="s">
        <v>148</v>
      </c>
      <c r="U4" s="57" t="s">
        <v>149</v>
      </c>
      <c r="V4" s="57" t="s">
        <v>150</v>
      </c>
      <c r="W4" s="57" t="s">
        <v>151</v>
      </c>
      <c r="X4" s="57" t="s">
        <v>26</v>
      </c>
      <c r="Y4" s="57" t="s">
        <v>27</v>
      </c>
      <c r="Z4" s="57" t="s">
        <v>28</v>
      </c>
      <c r="AA4" s="58" t="s">
        <v>153</v>
      </c>
      <c r="AB4" s="58" t="s">
        <v>154</v>
      </c>
      <c r="AC4" s="58" t="s">
        <v>29</v>
      </c>
      <c r="AD4" s="59" t="s">
        <v>30</v>
      </c>
      <c r="AE4" s="59" t="s">
        <v>31</v>
      </c>
      <c r="AF4" s="59" t="s">
        <v>32</v>
      </c>
      <c r="AG4" s="60" t="s">
        <v>155</v>
      </c>
      <c r="AH4" s="61" t="s">
        <v>156</v>
      </c>
      <c r="AI4" s="60" t="s">
        <v>88</v>
      </c>
      <c r="AJ4" s="61" t="s">
        <v>157</v>
      </c>
      <c r="AK4" s="60" t="s">
        <v>89</v>
      </c>
      <c r="AL4" s="61" t="s">
        <v>158</v>
      </c>
      <c r="AM4" s="62" t="s">
        <v>33</v>
      </c>
      <c r="AN4" s="64" t="s">
        <v>159</v>
      </c>
      <c r="AO4" s="63"/>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row>
    <row r="5" spans="1:116" ht="25.5" x14ac:dyDescent="0.2">
      <c r="A5" s="44">
        <v>540</v>
      </c>
      <c r="B5" s="45" t="s">
        <v>44</v>
      </c>
      <c r="C5" s="46" t="s">
        <v>50</v>
      </c>
      <c r="D5" s="47" t="s">
        <v>1</v>
      </c>
      <c r="E5" s="48" t="s">
        <v>43</v>
      </c>
      <c r="F5" s="49">
        <v>721</v>
      </c>
      <c r="G5" s="49">
        <v>710</v>
      </c>
      <c r="H5" s="49">
        <v>63</v>
      </c>
      <c r="I5" s="49">
        <v>62</v>
      </c>
      <c r="J5" s="48">
        <v>1.5</v>
      </c>
      <c r="K5" s="48">
        <v>1.5</v>
      </c>
      <c r="L5" s="48">
        <v>1</v>
      </c>
      <c r="M5" s="48">
        <v>2</v>
      </c>
      <c r="N5" s="48"/>
      <c r="O5" s="48"/>
      <c r="P5" s="49">
        <v>135</v>
      </c>
      <c r="Q5" s="49">
        <v>55.5</v>
      </c>
      <c r="R5" s="50">
        <v>0.41</v>
      </c>
      <c r="S5" s="48">
        <v>1</v>
      </c>
      <c r="T5" s="48"/>
      <c r="U5" s="48">
        <v>1.5</v>
      </c>
      <c r="V5" s="48"/>
      <c r="W5" s="48"/>
      <c r="X5" s="48"/>
      <c r="Y5" s="48"/>
      <c r="Z5" s="48"/>
      <c r="AA5" s="48">
        <v>1</v>
      </c>
      <c r="AB5" s="48">
        <v>2.5</v>
      </c>
      <c r="AC5" s="48">
        <v>2.2999999999999998</v>
      </c>
      <c r="AD5" s="48" t="s">
        <v>35</v>
      </c>
      <c r="AE5" s="48" t="s">
        <v>141</v>
      </c>
      <c r="AF5" s="48" t="s">
        <v>37</v>
      </c>
      <c r="AG5" s="48"/>
      <c r="AH5" s="48"/>
      <c r="AI5" s="50"/>
      <c r="AJ5" s="48"/>
      <c r="AK5" s="50"/>
      <c r="AL5" s="48"/>
      <c r="AM5" s="48" t="s">
        <v>3</v>
      </c>
      <c r="AN5" s="51" t="s">
        <v>45</v>
      </c>
      <c r="AO5" s="51" t="s">
        <v>104</v>
      </c>
      <c r="AP5" s="10"/>
      <c r="AQ5" s="10"/>
      <c r="AR5" s="10"/>
      <c r="AS5" s="11"/>
      <c r="AT5" s="12"/>
      <c r="AU5" s="13"/>
    </row>
    <row r="6" spans="1:116" ht="25.5" x14ac:dyDescent="0.2">
      <c r="A6" s="40">
        <v>541</v>
      </c>
      <c r="B6" s="41" t="s">
        <v>46</v>
      </c>
      <c r="C6" s="23" t="s">
        <v>49</v>
      </c>
      <c r="D6" s="24" t="s">
        <v>1</v>
      </c>
      <c r="E6" s="25" t="s">
        <v>43</v>
      </c>
      <c r="F6" s="26">
        <v>755.5</v>
      </c>
      <c r="G6" s="26">
        <v>767</v>
      </c>
      <c r="H6" s="26">
        <v>66</v>
      </c>
      <c r="I6" s="26">
        <v>67</v>
      </c>
      <c r="J6" s="25">
        <v>2</v>
      </c>
      <c r="K6" s="25">
        <v>2.5</v>
      </c>
      <c r="L6" s="25">
        <v>2.5</v>
      </c>
      <c r="M6" s="25">
        <v>1.5</v>
      </c>
      <c r="N6" s="25">
        <v>3.5</v>
      </c>
      <c r="O6" s="25"/>
      <c r="P6" s="26">
        <v>151</v>
      </c>
      <c r="Q6" s="26">
        <v>73</v>
      </c>
      <c r="R6" s="27">
        <v>0.4869</v>
      </c>
      <c r="S6" s="25">
        <v>2</v>
      </c>
      <c r="T6" s="25"/>
      <c r="U6" s="25"/>
      <c r="V6" s="25"/>
      <c r="W6" s="25"/>
      <c r="X6" s="25"/>
      <c r="Y6" s="25"/>
      <c r="Z6" s="25"/>
      <c r="AA6" s="25">
        <v>1</v>
      </c>
      <c r="AB6" s="25">
        <v>1</v>
      </c>
      <c r="AC6" s="25">
        <v>2.5</v>
      </c>
      <c r="AD6" s="25" t="s">
        <v>35</v>
      </c>
      <c r="AE6" s="25" t="s">
        <v>40</v>
      </c>
      <c r="AF6" s="25" t="s">
        <v>37</v>
      </c>
      <c r="AG6" s="25"/>
      <c r="AH6" s="25"/>
      <c r="AI6" s="27"/>
      <c r="AJ6" s="25"/>
      <c r="AK6" s="27"/>
      <c r="AL6" s="25"/>
      <c r="AM6" s="25" t="s">
        <v>2</v>
      </c>
      <c r="AN6" s="28" t="s">
        <v>134</v>
      </c>
      <c r="AO6" s="28" t="s">
        <v>135</v>
      </c>
      <c r="AP6" s="10"/>
      <c r="AQ6" s="10"/>
      <c r="AR6" s="10"/>
      <c r="AS6" s="11"/>
      <c r="AT6" s="12"/>
      <c r="AU6" s="13"/>
    </row>
    <row r="7" spans="1:116" ht="25.5" x14ac:dyDescent="0.2">
      <c r="A7" s="40">
        <v>542</v>
      </c>
      <c r="B7" s="41" t="s">
        <v>47</v>
      </c>
      <c r="C7" s="23" t="s">
        <v>48</v>
      </c>
      <c r="D7" s="24" t="s">
        <v>1</v>
      </c>
      <c r="E7" s="25" t="s">
        <v>43</v>
      </c>
      <c r="F7" s="26">
        <v>744</v>
      </c>
      <c r="G7" s="26">
        <v>744</v>
      </c>
      <c r="H7" s="26">
        <v>65</v>
      </c>
      <c r="I7" s="26">
        <v>65</v>
      </c>
      <c r="J7" s="25">
        <v>2.5</v>
      </c>
      <c r="K7" s="25">
        <v>2.5</v>
      </c>
      <c r="L7" s="25">
        <v>2</v>
      </c>
      <c r="M7" s="25">
        <v>1.5</v>
      </c>
      <c r="N7" s="25">
        <v>5</v>
      </c>
      <c r="O7" s="25"/>
      <c r="P7" s="26">
        <v>142</v>
      </c>
      <c r="Q7" s="26">
        <v>71</v>
      </c>
      <c r="R7" s="27">
        <v>0.5</v>
      </c>
      <c r="S7" s="25">
        <v>2</v>
      </c>
      <c r="T7" s="25"/>
      <c r="U7" s="25"/>
      <c r="V7" s="25"/>
      <c r="W7" s="25"/>
      <c r="X7" s="25"/>
      <c r="Y7" s="25"/>
      <c r="Z7" s="25"/>
      <c r="AA7" s="25">
        <v>1</v>
      </c>
      <c r="AB7" s="25">
        <v>1</v>
      </c>
      <c r="AC7" s="25">
        <v>2</v>
      </c>
      <c r="AD7" s="25" t="s">
        <v>35</v>
      </c>
      <c r="AE7" s="25" t="s">
        <v>42</v>
      </c>
      <c r="AF7" s="25" t="s">
        <v>37</v>
      </c>
      <c r="AG7" s="25"/>
      <c r="AH7" s="25"/>
      <c r="AI7" s="27"/>
      <c r="AJ7" s="25"/>
      <c r="AK7" s="27"/>
      <c r="AL7" s="25"/>
      <c r="AM7" s="25" t="s">
        <v>3</v>
      </c>
      <c r="AN7" s="28" t="s">
        <v>136</v>
      </c>
      <c r="AO7" s="28" t="s">
        <v>137</v>
      </c>
      <c r="AP7" s="10"/>
      <c r="AQ7" s="10"/>
      <c r="AR7" s="10"/>
      <c r="AS7" s="11"/>
      <c r="AT7" s="12"/>
      <c r="AU7" s="13"/>
    </row>
    <row r="8" spans="1:116" s="19" customFormat="1" ht="25.5" x14ac:dyDescent="0.2">
      <c r="A8" s="29">
        <v>543</v>
      </c>
      <c r="B8" s="33" t="s">
        <v>52</v>
      </c>
      <c r="C8" s="23" t="s">
        <v>51</v>
      </c>
      <c r="D8" s="24" t="s">
        <v>1</v>
      </c>
      <c r="E8" s="29" t="s">
        <v>34</v>
      </c>
      <c r="F8" s="30">
        <v>1107</v>
      </c>
      <c r="G8" s="29">
        <v>1147</v>
      </c>
      <c r="H8" s="30">
        <v>82</v>
      </c>
      <c r="I8" s="30">
        <v>85</v>
      </c>
      <c r="J8" s="31">
        <v>2</v>
      </c>
      <c r="K8" s="31">
        <v>1.5</v>
      </c>
      <c r="L8" s="31">
        <v>2.5</v>
      </c>
      <c r="M8" s="31">
        <v>2.5</v>
      </c>
      <c r="N8" s="31">
        <v>2</v>
      </c>
      <c r="O8" s="31"/>
      <c r="P8" s="30">
        <v>171</v>
      </c>
      <c r="Q8" s="30">
        <v>84</v>
      </c>
      <c r="R8" s="24">
        <v>0.49099999999999999</v>
      </c>
      <c r="S8" s="31">
        <v>2</v>
      </c>
      <c r="T8" s="31">
        <v>2</v>
      </c>
      <c r="U8" s="31">
        <v>2.5</v>
      </c>
      <c r="V8" s="31">
        <v>2</v>
      </c>
      <c r="W8" s="31">
        <v>3</v>
      </c>
      <c r="X8" s="31"/>
      <c r="Y8" s="31"/>
      <c r="Z8" s="31"/>
      <c r="AA8" s="31">
        <v>2</v>
      </c>
      <c r="AB8" s="31">
        <v>2</v>
      </c>
      <c r="AC8" s="31">
        <v>2.5</v>
      </c>
      <c r="AD8" s="29" t="s">
        <v>35</v>
      </c>
      <c r="AE8" s="29" t="s">
        <v>36</v>
      </c>
      <c r="AF8" s="29" t="s">
        <v>37</v>
      </c>
      <c r="AG8" s="31">
        <v>1.024</v>
      </c>
      <c r="AH8" s="31">
        <v>2</v>
      </c>
      <c r="AI8" s="31"/>
      <c r="AJ8" s="31">
        <v>4</v>
      </c>
      <c r="AK8" s="31"/>
      <c r="AL8" s="31"/>
      <c r="AM8" s="29" t="s">
        <v>2</v>
      </c>
      <c r="AN8" s="32" t="s">
        <v>152</v>
      </c>
      <c r="AO8" s="33" t="s">
        <v>142</v>
      </c>
    </row>
    <row r="9" spans="1:116" ht="38.25" x14ac:dyDescent="0.2">
      <c r="A9" s="40">
        <v>544</v>
      </c>
      <c r="B9" s="42" t="s">
        <v>53</v>
      </c>
      <c r="C9" s="23" t="s">
        <v>61</v>
      </c>
      <c r="D9" s="24" t="s">
        <v>1</v>
      </c>
      <c r="E9" s="29" t="s">
        <v>5</v>
      </c>
      <c r="F9" s="30">
        <v>828</v>
      </c>
      <c r="G9" s="29">
        <v>828</v>
      </c>
      <c r="H9" s="30">
        <v>72</v>
      </c>
      <c r="I9" s="30">
        <v>72.279259999999994</v>
      </c>
      <c r="J9" s="31">
        <v>1.5</v>
      </c>
      <c r="K9" s="31">
        <v>1.6053666666666668</v>
      </c>
      <c r="L9" s="31">
        <v>1.2003999999999999</v>
      </c>
      <c r="M9" s="31">
        <v>2</v>
      </c>
      <c r="N9" s="31">
        <v>2</v>
      </c>
      <c r="O9" s="31"/>
      <c r="P9" s="30">
        <v>127.29004</v>
      </c>
      <c r="Q9" s="30">
        <v>61.809233333333331</v>
      </c>
      <c r="R9" s="24">
        <v>0.5089999999999999</v>
      </c>
      <c r="S9" s="31">
        <v>1.5</v>
      </c>
      <c r="T9" s="31">
        <v>2</v>
      </c>
      <c r="U9" s="31">
        <v>2.5</v>
      </c>
      <c r="V9" s="31">
        <v>3</v>
      </c>
      <c r="W9" s="31">
        <v>2</v>
      </c>
      <c r="X9" s="31"/>
      <c r="Y9" s="31"/>
      <c r="Z9" s="31"/>
      <c r="AA9" s="31">
        <v>1</v>
      </c>
      <c r="AB9" s="31">
        <v>2.9362200000000001</v>
      </c>
      <c r="AC9" s="31">
        <v>2.4140000000000001</v>
      </c>
      <c r="AD9" s="31" t="s">
        <v>35</v>
      </c>
      <c r="AE9" s="31" t="s">
        <v>36</v>
      </c>
      <c r="AF9" s="31" t="s">
        <v>37</v>
      </c>
      <c r="AG9" s="31">
        <v>6.1125600000000002</v>
      </c>
      <c r="AH9" s="31">
        <v>2.5</v>
      </c>
      <c r="AI9" s="31"/>
      <c r="AJ9" s="31">
        <v>2.5</v>
      </c>
      <c r="AK9" s="31"/>
      <c r="AL9" s="31">
        <v>1</v>
      </c>
      <c r="AM9" s="31" t="s">
        <v>2</v>
      </c>
      <c r="AN9" s="34" t="s">
        <v>63</v>
      </c>
      <c r="AO9" s="34" t="s">
        <v>125</v>
      </c>
    </row>
    <row r="10" spans="1:116" ht="38.25" x14ac:dyDescent="0.2">
      <c r="A10" s="29">
        <v>545</v>
      </c>
      <c r="B10" s="42" t="s">
        <v>54</v>
      </c>
      <c r="C10" s="23" t="s">
        <v>62</v>
      </c>
      <c r="D10" s="24" t="s">
        <v>1</v>
      </c>
      <c r="E10" s="29" t="s">
        <v>43</v>
      </c>
      <c r="F10" s="30">
        <v>759</v>
      </c>
      <c r="G10" s="29">
        <v>747</v>
      </c>
      <c r="H10" s="30">
        <v>66</v>
      </c>
      <c r="I10" s="30">
        <v>65.36824</v>
      </c>
      <c r="J10" s="31">
        <v>1.4</v>
      </c>
      <c r="K10" s="31">
        <v>1.8496666666666668</v>
      </c>
      <c r="L10" s="31">
        <v>1.3424</v>
      </c>
      <c r="M10" s="31">
        <v>2.5</v>
      </c>
      <c r="N10" s="31">
        <v>2</v>
      </c>
      <c r="O10" s="31"/>
      <c r="P10" s="30">
        <v>135.55722</v>
      </c>
      <c r="Q10" s="30">
        <v>70.7226</v>
      </c>
      <c r="R10" s="24">
        <v>0.52700000000000002</v>
      </c>
      <c r="S10" s="31">
        <v>1.5</v>
      </c>
      <c r="T10" s="31">
        <v>2.5</v>
      </c>
      <c r="U10" s="31">
        <v>2.5</v>
      </c>
      <c r="V10" s="31">
        <v>3.5</v>
      </c>
      <c r="W10" s="31">
        <v>2.5</v>
      </c>
      <c r="X10" s="31"/>
      <c r="Y10" s="31"/>
      <c r="Z10" s="31"/>
      <c r="AA10" s="31">
        <v>1</v>
      </c>
      <c r="AB10" s="31">
        <v>2.8025600000000002</v>
      </c>
      <c r="AC10" s="31">
        <v>3.909333333333334</v>
      </c>
      <c r="AD10" s="31" t="s">
        <v>35</v>
      </c>
      <c r="AE10" s="31" t="s">
        <v>39</v>
      </c>
      <c r="AF10" s="31" t="s">
        <v>37</v>
      </c>
      <c r="AG10" s="31">
        <v>6.30267</v>
      </c>
      <c r="AH10" s="31">
        <v>2.5</v>
      </c>
      <c r="AI10" s="31"/>
      <c r="AJ10" s="31">
        <v>1</v>
      </c>
      <c r="AK10" s="31"/>
      <c r="AL10" s="31">
        <v>1</v>
      </c>
      <c r="AM10" s="31" t="s">
        <v>3</v>
      </c>
      <c r="AN10" s="34" t="s">
        <v>126</v>
      </c>
      <c r="AO10" s="34" t="s">
        <v>127</v>
      </c>
    </row>
    <row r="11" spans="1:116" ht="38.25" x14ac:dyDescent="0.2">
      <c r="A11" s="40">
        <v>546</v>
      </c>
      <c r="B11" s="42" t="s">
        <v>55</v>
      </c>
      <c r="C11" s="23" t="s">
        <v>60</v>
      </c>
      <c r="D11" s="24" t="s">
        <v>1</v>
      </c>
      <c r="E11" s="29" t="s">
        <v>5</v>
      </c>
      <c r="F11" s="30">
        <v>839.5</v>
      </c>
      <c r="G11" s="30">
        <v>839.5</v>
      </c>
      <c r="H11" s="30">
        <v>73</v>
      </c>
      <c r="I11" s="30">
        <v>72.750100000000003</v>
      </c>
      <c r="J11" s="31">
        <v>2.8</v>
      </c>
      <c r="K11" s="31">
        <v>1.9957666666666667</v>
      </c>
      <c r="L11" s="31">
        <v>1.1519999999999999</v>
      </c>
      <c r="M11" s="31">
        <v>2.8</v>
      </c>
      <c r="N11" s="31">
        <v>1.2</v>
      </c>
      <c r="O11" s="31"/>
      <c r="P11" s="30">
        <v>146.96302</v>
      </c>
      <c r="Q11" s="30">
        <v>78.83926666666666</v>
      </c>
      <c r="R11" s="24">
        <v>0.49137499999999995</v>
      </c>
      <c r="S11" s="31">
        <v>2</v>
      </c>
      <c r="T11" s="31">
        <v>1.5</v>
      </c>
      <c r="U11" s="31">
        <v>2</v>
      </c>
      <c r="V11" s="31">
        <v>3.5</v>
      </c>
      <c r="W11" s="31">
        <v>2.5</v>
      </c>
      <c r="X11" s="31"/>
      <c r="Y11" s="31"/>
      <c r="Z11" s="31"/>
      <c r="AA11" s="31">
        <v>1</v>
      </c>
      <c r="AB11" s="31">
        <v>2.2088200000000002</v>
      </c>
      <c r="AC11" s="31">
        <v>4.4687000000000001</v>
      </c>
      <c r="AD11" s="31" t="s">
        <v>35</v>
      </c>
      <c r="AE11" s="31" t="s">
        <v>42</v>
      </c>
      <c r="AF11" s="31" t="s">
        <v>37</v>
      </c>
      <c r="AG11" s="31">
        <v>5.8981399999999997</v>
      </c>
      <c r="AH11" s="31">
        <v>2</v>
      </c>
      <c r="AI11" s="31"/>
      <c r="AJ11" s="31">
        <v>2.5</v>
      </c>
      <c r="AK11" s="31"/>
      <c r="AL11" s="31">
        <v>1.5</v>
      </c>
      <c r="AM11" s="31" t="s">
        <v>2</v>
      </c>
      <c r="AN11" s="34" t="s">
        <v>64</v>
      </c>
      <c r="AO11" s="34" t="s">
        <v>128</v>
      </c>
    </row>
    <row r="12" spans="1:116" ht="38.25" x14ac:dyDescent="0.2">
      <c r="A12" s="29">
        <v>547</v>
      </c>
      <c r="B12" s="42" t="s">
        <v>56</v>
      </c>
      <c r="C12" s="23" t="s">
        <v>59</v>
      </c>
      <c r="D12" s="24" t="s">
        <v>1</v>
      </c>
      <c r="E12" s="29" t="s">
        <v>5</v>
      </c>
      <c r="F12" s="30">
        <v>828</v>
      </c>
      <c r="G12" s="29">
        <v>851</v>
      </c>
      <c r="H12" s="30">
        <v>72</v>
      </c>
      <c r="I12" s="30">
        <v>74.243480000000005</v>
      </c>
      <c r="J12" s="31">
        <v>2.5</v>
      </c>
      <c r="K12" s="31">
        <v>2.0034333333333332</v>
      </c>
      <c r="L12" s="31">
        <v>1.5</v>
      </c>
      <c r="M12" s="31">
        <v>3</v>
      </c>
      <c r="N12" s="31">
        <v>1.5</v>
      </c>
      <c r="O12" s="31"/>
      <c r="P12" s="30">
        <v>142.28554</v>
      </c>
      <c r="Q12" s="30">
        <v>68.313399999999987</v>
      </c>
      <c r="R12" s="24">
        <v>0.47912499999999997</v>
      </c>
      <c r="S12" s="31">
        <v>2</v>
      </c>
      <c r="T12" s="31">
        <v>1.5</v>
      </c>
      <c r="U12" s="31">
        <v>1.5</v>
      </c>
      <c r="V12" s="31">
        <v>4</v>
      </c>
      <c r="W12" s="31">
        <v>2</v>
      </c>
      <c r="X12" s="31"/>
      <c r="Y12" s="31"/>
      <c r="Z12" s="31"/>
      <c r="AA12" s="31">
        <v>1</v>
      </c>
      <c r="AB12" s="31">
        <v>2.98942</v>
      </c>
      <c r="AC12" s="31">
        <v>1.6976666666666669</v>
      </c>
      <c r="AD12" s="31" t="s">
        <v>35</v>
      </c>
      <c r="AE12" s="31" t="s">
        <v>42</v>
      </c>
      <c r="AF12" s="31" t="s">
        <v>37</v>
      </c>
      <c r="AG12" s="31">
        <v>7.2877099999999997</v>
      </c>
      <c r="AH12" s="31">
        <v>1</v>
      </c>
      <c r="AI12" s="31"/>
      <c r="AJ12" s="31">
        <v>1</v>
      </c>
      <c r="AK12" s="31"/>
      <c r="AL12" s="31">
        <v>2.5</v>
      </c>
      <c r="AM12" s="31" t="s">
        <v>2</v>
      </c>
      <c r="AN12" s="34" t="s">
        <v>129</v>
      </c>
      <c r="AO12" s="34" t="s">
        <v>130</v>
      </c>
    </row>
    <row r="13" spans="1:116" ht="38.25" x14ac:dyDescent="0.2">
      <c r="A13" s="40">
        <v>548</v>
      </c>
      <c r="B13" s="42" t="s">
        <v>57</v>
      </c>
      <c r="C13" s="23" t="s">
        <v>58</v>
      </c>
      <c r="D13" s="24" t="s">
        <v>1</v>
      </c>
      <c r="E13" s="29" t="s">
        <v>5</v>
      </c>
      <c r="F13" s="30">
        <v>862.5</v>
      </c>
      <c r="G13" s="29">
        <v>874</v>
      </c>
      <c r="H13" s="30">
        <v>75</v>
      </c>
      <c r="I13" s="30">
        <v>75.556780000000003</v>
      </c>
      <c r="J13" s="31">
        <v>1.2</v>
      </c>
      <c r="K13" s="31">
        <v>1.3308666666666666</v>
      </c>
      <c r="L13" s="31">
        <v>2.3557000000000001</v>
      </c>
      <c r="M13" s="31">
        <v>2</v>
      </c>
      <c r="N13" s="31">
        <v>1.5</v>
      </c>
      <c r="O13" s="31"/>
      <c r="P13" s="30">
        <v>140.38942</v>
      </c>
      <c r="Q13" s="30">
        <v>61.428633333333345</v>
      </c>
      <c r="R13" s="24">
        <v>0.45014999999999999</v>
      </c>
      <c r="S13" s="31">
        <v>1.5</v>
      </c>
      <c r="T13" s="31">
        <v>2</v>
      </c>
      <c r="U13" s="31">
        <v>2</v>
      </c>
      <c r="V13" s="31">
        <v>3.5</v>
      </c>
      <c r="W13" s="31">
        <v>2.5</v>
      </c>
      <c r="X13" s="31"/>
      <c r="Y13" s="31"/>
      <c r="Z13" s="31"/>
      <c r="AA13" s="31">
        <v>1.5</v>
      </c>
      <c r="AB13" s="31">
        <v>2.3056999999999999</v>
      </c>
      <c r="AC13" s="31">
        <v>3.297333333333333</v>
      </c>
      <c r="AD13" s="31" t="s">
        <v>35</v>
      </c>
      <c r="AE13" s="31" t="s">
        <v>42</v>
      </c>
      <c r="AF13" s="31" t="s">
        <v>37</v>
      </c>
      <c r="AG13" s="31">
        <v>7.0952400000000004</v>
      </c>
      <c r="AH13" s="31">
        <v>1.5</v>
      </c>
      <c r="AI13" s="31"/>
      <c r="AJ13" s="31">
        <v>1</v>
      </c>
      <c r="AK13" s="31"/>
      <c r="AL13" s="31">
        <v>3</v>
      </c>
      <c r="AM13" s="31" t="s">
        <v>3</v>
      </c>
      <c r="AN13" s="34" t="s">
        <v>131</v>
      </c>
      <c r="AO13" s="34" t="s">
        <v>143</v>
      </c>
    </row>
    <row r="14" spans="1:116" ht="25.5" x14ac:dyDescent="0.2">
      <c r="A14" s="40">
        <v>549</v>
      </c>
      <c r="B14" s="42" t="s">
        <v>65</v>
      </c>
      <c r="C14" s="23" t="s">
        <v>66</v>
      </c>
      <c r="D14" s="24" t="s">
        <v>97</v>
      </c>
      <c r="E14" s="29" t="s">
        <v>34</v>
      </c>
      <c r="F14" s="29">
        <v>964</v>
      </c>
      <c r="G14" s="29">
        <v>968</v>
      </c>
      <c r="H14" s="30">
        <v>95.9</v>
      </c>
      <c r="I14" s="30">
        <v>95.9</v>
      </c>
      <c r="J14" s="31"/>
      <c r="K14" s="31">
        <v>1.57</v>
      </c>
      <c r="L14" s="31"/>
      <c r="M14" s="31"/>
      <c r="N14" s="31" t="s">
        <v>38</v>
      </c>
      <c r="O14" s="31">
        <v>6.4</v>
      </c>
      <c r="P14" s="30">
        <v>157</v>
      </c>
      <c r="Q14" s="30">
        <v>66</v>
      </c>
      <c r="R14" s="24">
        <f>Q14/P14</f>
        <v>0.42038216560509556</v>
      </c>
      <c r="S14" s="31">
        <v>1.5</v>
      </c>
      <c r="T14" s="31">
        <v>1.64</v>
      </c>
      <c r="U14" s="31">
        <v>2.11</v>
      </c>
      <c r="V14" s="31">
        <v>1</v>
      </c>
      <c r="W14" s="31">
        <v>2</v>
      </c>
      <c r="X14" s="31" t="s">
        <v>6</v>
      </c>
      <c r="Y14" s="31" t="s">
        <v>87</v>
      </c>
      <c r="Z14" s="31" t="s">
        <v>7</v>
      </c>
      <c r="AA14" s="31">
        <v>1</v>
      </c>
      <c r="AB14" s="31">
        <v>1.95</v>
      </c>
      <c r="AC14" s="31">
        <v>4.2</v>
      </c>
      <c r="AD14" s="29" t="s">
        <v>35</v>
      </c>
      <c r="AE14" s="29" t="s">
        <v>36</v>
      </c>
      <c r="AF14" s="29" t="s">
        <v>37</v>
      </c>
      <c r="AG14" s="31">
        <v>0.65</v>
      </c>
      <c r="AH14" s="31"/>
      <c r="AI14" s="31">
        <v>0.14000000000000001</v>
      </c>
      <c r="AJ14" s="31"/>
      <c r="AK14" s="31">
        <v>0.52</v>
      </c>
      <c r="AL14" s="31"/>
      <c r="AM14" s="29" t="s">
        <v>3</v>
      </c>
      <c r="AN14" s="32" t="s">
        <v>106</v>
      </c>
      <c r="AO14" s="33" t="s">
        <v>114</v>
      </c>
    </row>
    <row r="15" spans="1:116" ht="38.25" x14ac:dyDescent="0.2">
      <c r="A15" s="40">
        <v>550</v>
      </c>
      <c r="B15" s="42" t="s">
        <v>67</v>
      </c>
      <c r="C15" s="23" t="s">
        <v>77</v>
      </c>
      <c r="D15" s="24" t="s">
        <v>97</v>
      </c>
      <c r="E15" s="29" t="s">
        <v>95</v>
      </c>
      <c r="F15" s="29">
        <v>923</v>
      </c>
      <c r="G15" s="29">
        <v>938</v>
      </c>
      <c r="H15" s="30">
        <v>91</v>
      </c>
      <c r="I15" s="30">
        <v>92.2</v>
      </c>
      <c r="J15" s="31"/>
      <c r="K15" s="31">
        <v>1.6</v>
      </c>
      <c r="L15" s="31"/>
      <c r="M15" s="31"/>
      <c r="N15" s="31"/>
      <c r="O15" s="31">
        <v>7.4</v>
      </c>
      <c r="P15" s="30">
        <v>120</v>
      </c>
      <c r="Q15" s="30">
        <v>42</v>
      </c>
      <c r="R15" s="24">
        <v>0.35</v>
      </c>
      <c r="S15" s="31">
        <v>1.5</v>
      </c>
      <c r="T15" s="31">
        <v>1.6</v>
      </c>
      <c r="U15" s="31">
        <v>2.4</v>
      </c>
      <c r="V15" s="31">
        <f>2.1/3*5</f>
        <v>3.5000000000000004</v>
      </c>
      <c r="W15" s="31">
        <v>2.5</v>
      </c>
      <c r="X15" s="31" t="s">
        <v>6</v>
      </c>
      <c r="Y15" s="31" t="s">
        <v>87</v>
      </c>
      <c r="Z15" s="31" t="s">
        <v>41</v>
      </c>
      <c r="AA15" s="31">
        <v>3</v>
      </c>
      <c r="AB15" s="31">
        <v>1.99</v>
      </c>
      <c r="AC15" s="31">
        <v>4.7</v>
      </c>
      <c r="AD15" s="29" t="s">
        <v>35</v>
      </c>
      <c r="AE15" s="29" t="s">
        <v>40</v>
      </c>
      <c r="AF15" s="29" t="s">
        <v>37</v>
      </c>
      <c r="AG15" s="31">
        <v>0.03</v>
      </c>
      <c r="AH15" s="31"/>
      <c r="AI15" s="31">
        <v>0.53</v>
      </c>
      <c r="AJ15" s="31"/>
      <c r="AK15" s="31">
        <v>0.56999999999999995</v>
      </c>
      <c r="AL15" s="31"/>
      <c r="AM15" s="29" t="s">
        <v>2</v>
      </c>
      <c r="AN15" s="32" t="s">
        <v>107</v>
      </c>
      <c r="AO15" s="33" t="s">
        <v>115</v>
      </c>
    </row>
    <row r="16" spans="1:116" ht="25.5" x14ac:dyDescent="0.2">
      <c r="A16" s="40">
        <v>551</v>
      </c>
      <c r="B16" s="42" t="s">
        <v>71</v>
      </c>
      <c r="C16" s="23" t="s">
        <v>72</v>
      </c>
      <c r="D16" s="24" t="s">
        <v>97</v>
      </c>
      <c r="E16" s="29" t="s">
        <v>34</v>
      </c>
      <c r="F16" s="29">
        <v>931</v>
      </c>
      <c r="G16" s="29">
        <v>951</v>
      </c>
      <c r="H16" s="30">
        <v>94</v>
      </c>
      <c r="I16" s="30">
        <v>96</v>
      </c>
      <c r="J16" s="31"/>
      <c r="K16" s="31">
        <v>2.7</v>
      </c>
      <c r="L16" s="31"/>
      <c r="M16" s="31"/>
      <c r="N16" s="31"/>
      <c r="O16" s="31">
        <v>5.5</v>
      </c>
      <c r="P16" s="30">
        <v>149</v>
      </c>
      <c r="Q16" s="30">
        <v>53</v>
      </c>
      <c r="R16" s="24">
        <f t="shared" ref="R16:R26" si="0">Q16/P16</f>
        <v>0.35570469798657717</v>
      </c>
      <c r="S16" s="31">
        <v>3</v>
      </c>
      <c r="T16" s="31">
        <v>1.7</v>
      </c>
      <c r="U16" s="31">
        <v>2.1</v>
      </c>
      <c r="V16" s="31">
        <v>3</v>
      </c>
      <c r="W16" s="31">
        <v>3</v>
      </c>
      <c r="X16" s="31" t="s">
        <v>6</v>
      </c>
      <c r="Y16" s="31" t="s">
        <v>87</v>
      </c>
      <c r="Z16" s="31" t="s">
        <v>41</v>
      </c>
      <c r="AA16" s="31">
        <v>2</v>
      </c>
      <c r="AB16" s="31">
        <v>2.6</v>
      </c>
      <c r="AC16" s="31">
        <v>3.7</v>
      </c>
      <c r="AD16" s="29" t="s">
        <v>41</v>
      </c>
      <c r="AE16" s="29" t="s">
        <v>40</v>
      </c>
      <c r="AF16" s="29" t="s">
        <v>37</v>
      </c>
      <c r="AG16" s="31">
        <v>1.1599999999999999</v>
      </c>
      <c r="AH16" s="31"/>
      <c r="AI16" s="31">
        <v>0.35</v>
      </c>
      <c r="AJ16" s="31"/>
      <c r="AK16" s="31">
        <v>0.53</v>
      </c>
      <c r="AL16" s="31"/>
      <c r="AM16" s="29" t="s">
        <v>2</v>
      </c>
      <c r="AN16" s="32" t="s">
        <v>108</v>
      </c>
      <c r="AO16" s="35" t="s">
        <v>116</v>
      </c>
    </row>
    <row r="17" spans="1:116" ht="38.25" x14ac:dyDescent="0.2">
      <c r="A17" s="40">
        <v>552</v>
      </c>
      <c r="B17" s="42" t="s">
        <v>73</v>
      </c>
      <c r="C17" s="23" t="s">
        <v>80</v>
      </c>
      <c r="D17" s="24" t="s">
        <v>97</v>
      </c>
      <c r="E17" s="29" t="s">
        <v>34</v>
      </c>
      <c r="F17" s="29">
        <v>940</v>
      </c>
      <c r="G17" s="29">
        <v>946</v>
      </c>
      <c r="H17" s="30">
        <v>94</v>
      </c>
      <c r="I17" s="30">
        <v>95</v>
      </c>
      <c r="J17" s="31"/>
      <c r="K17" s="31">
        <v>2.4</v>
      </c>
      <c r="L17" s="31"/>
      <c r="M17" s="31"/>
      <c r="N17" s="31"/>
      <c r="O17" s="31">
        <v>6.7</v>
      </c>
      <c r="P17" s="30">
        <v>146</v>
      </c>
      <c r="Q17" s="30">
        <v>50</v>
      </c>
      <c r="R17" s="24">
        <f t="shared" si="0"/>
        <v>0.34246575342465752</v>
      </c>
      <c r="S17" s="31">
        <v>3</v>
      </c>
      <c r="T17" s="31">
        <v>1.9</v>
      </c>
      <c r="U17" s="31">
        <v>2.5</v>
      </c>
      <c r="V17" s="31">
        <v>1</v>
      </c>
      <c r="W17" s="31">
        <v>2</v>
      </c>
      <c r="X17" s="31" t="s">
        <v>6</v>
      </c>
      <c r="Y17" s="31" t="s">
        <v>87</v>
      </c>
      <c r="Z17" s="31" t="s">
        <v>41</v>
      </c>
      <c r="AA17" s="31">
        <v>1</v>
      </c>
      <c r="AB17" s="31">
        <v>2.2000000000000002</v>
      </c>
      <c r="AC17" s="31">
        <v>3.6</v>
      </c>
      <c r="AD17" s="29" t="s">
        <v>35</v>
      </c>
      <c r="AE17" s="29" t="s">
        <v>42</v>
      </c>
      <c r="AF17" s="29" t="s">
        <v>37</v>
      </c>
      <c r="AG17" s="31">
        <v>0.56999999999999995</v>
      </c>
      <c r="AH17" s="31"/>
      <c r="AI17" s="31">
        <v>0.06</v>
      </c>
      <c r="AJ17" s="31"/>
      <c r="AK17" s="31">
        <v>-0.38</v>
      </c>
      <c r="AL17" s="31"/>
      <c r="AM17" s="29" t="s">
        <v>3</v>
      </c>
      <c r="AN17" s="32" t="s">
        <v>109</v>
      </c>
      <c r="AO17" s="33" t="s">
        <v>117</v>
      </c>
    </row>
    <row r="18" spans="1:116" ht="25.5" x14ac:dyDescent="0.2">
      <c r="A18" s="40">
        <v>553</v>
      </c>
      <c r="B18" s="42" t="s">
        <v>74</v>
      </c>
      <c r="C18" s="23" t="s">
        <v>78</v>
      </c>
      <c r="D18" s="24" t="s">
        <v>97</v>
      </c>
      <c r="E18" s="29" t="s">
        <v>34</v>
      </c>
      <c r="F18" s="29">
        <v>939</v>
      </c>
      <c r="G18" s="29">
        <v>956</v>
      </c>
      <c r="H18" s="30">
        <v>93</v>
      </c>
      <c r="I18" s="30">
        <v>94</v>
      </c>
      <c r="J18" s="31"/>
      <c r="K18" s="31">
        <v>1.73</v>
      </c>
      <c r="L18" s="31"/>
      <c r="M18" s="31"/>
      <c r="N18" s="31"/>
      <c r="O18" s="31">
        <v>5</v>
      </c>
      <c r="P18" s="30">
        <v>164</v>
      </c>
      <c r="Q18" s="30">
        <v>60</v>
      </c>
      <c r="R18" s="24">
        <f t="shared" si="0"/>
        <v>0.36585365853658536</v>
      </c>
      <c r="S18" s="31">
        <v>3</v>
      </c>
      <c r="T18" s="31">
        <v>2.2000000000000002</v>
      </c>
      <c r="U18" s="31">
        <v>2.8</v>
      </c>
      <c r="V18" s="31">
        <v>2.1</v>
      </c>
      <c r="W18" s="31">
        <v>2</v>
      </c>
      <c r="X18" s="31" t="s">
        <v>6</v>
      </c>
      <c r="Y18" s="31" t="s">
        <v>87</v>
      </c>
      <c r="Z18" s="31" t="s">
        <v>7</v>
      </c>
      <c r="AA18" s="31">
        <v>2</v>
      </c>
      <c r="AB18" s="31">
        <v>3.1</v>
      </c>
      <c r="AC18" s="31">
        <v>2.5</v>
      </c>
      <c r="AD18" s="29" t="s">
        <v>35</v>
      </c>
      <c r="AE18" s="29" t="s">
        <v>40</v>
      </c>
      <c r="AF18" s="29" t="s">
        <v>37</v>
      </c>
      <c r="AG18" s="31">
        <v>0.75</v>
      </c>
      <c r="AH18" s="31"/>
      <c r="AI18" s="31">
        <v>0.21</v>
      </c>
      <c r="AJ18" s="31"/>
      <c r="AK18" s="31">
        <v>0.53</v>
      </c>
      <c r="AL18" s="31"/>
      <c r="AM18" s="29" t="s">
        <v>3</v>
      </c>
      <c r="AN18" s="32" t="s">
        <v>109</v>
      </c>
      <c r="AO18" s="33" t="s">
        <v>118</v>
      </c>
    </row>
    <row r="19" spans="1:116" ht="38.25" x14ac:dyDescent="0.2">
      <c r="A19" s="40">
        <v>554</v>
      </c>
      <c r="B19" s="42" t="s">
        <v>75</v>
      </c>
      <c r="C19" s="23" t="s">
        <v>79</v>
      </c>
      <c r="D19" s="24" t="s">
        <v>97</v>
      </c>
      <c r="E19" s="29" t="s">
        <v>34</v>
      </c>
      <c r="F19" s="29">
        <v>958</v>
      </c>
      <c r="G19" s="29">
        <v>964</v>
      </c>
      <c r="H19" s="30">
        <v>95</v>
      </c>
      <c r="I19" s="30">
        <v>96</v>
      </c>
      <c r="J19" s="31"/>
      <c r="K19" s="31">
        <v>1.25</v>
      </c>
      <c r="L19" s="31"/>
      <c r="M19" s="31"/>
      <c r="N19" s="31"/>
      <c r="O19" s="31">
        <v>9.8000000000000007</v>
      </c>
      <c r="P19" s="30">
        <v>155</v>
      </c>
      <c r="Q19" s="30">
        <v>67</v>
      </c>
      <c r="R19" s="24">
        <f t="shared" si="0"/>
        <v>0.43225806451612903</v>
      </c>
      <c r="S19" s="31">
        <v>3.5</v>
      </c>
      <c r="T19" s="31">
        <v>1.7</v>
      </c>
      <c r="U19" s="31">
        <v>2.25</v>
      </c>
      <c r="V19" s="31">
        <f>2.6/3*5</f>
        <v>4.3333333333333339</v>
      </c>
      <c r="W19" s="31">
        <v>3</v>
      </c>
      <c r="X19" s="31" t="s">
        <v>6</v>
      </c>
      <c r="Y19" s="31" t="s">
        <v>87</v>
      </c>
      <c r="Z19" s="31" t="s">
        <v>7</v>
      </c>
      <c r="AA19" s="31">
        <v>2</v>
      </c>
      <c r="AB19" s="31">
        <v>2.8</v>
      </c>
      <c r="AC19" s="31">
        <v>2.9</v>
      </c>
      <c r="AD19" s="29" t="s">
        <v>35</v>
      </c>
      <c r="AE19" s="29" t="s">
        <v>40</v>
      </c>
      <c r="AF19" s="29" t="s">
        <v>86</v>
      </c>
      <c r="AG19" s="31">
        <v>0.87</v>
      </c>
      <c r="AH19" s="31"/>
      <c r="AI19" s="31">
        <v>0.59</v>
      </c>
      <c r="AJ19" s="31"/>
      <c r="AK19" s="31">
        <v>0.35</v>
      </c>
      <c r="AL19" s="31"/>
      <c r="AM19" s="29" t="s">
        <v>3</v>
      </c>
      <c r="AN19" s="32" t="s">
        <v>110</v>
      </c>
      <c r="AO19" s="33" t="s">
        <v>119</v>
      </c>
    </row>
    <row r="20" spans="1:116" ht="38.25" x14ac:dyDescent="0.2">
      <c r="A20" s="40">
        <v>555</v>
      </c>
      <c r="B20" s="42" t="s">
        <v>76</v>
      </c>
      <c r="C20" s="23" t="s">
        <v>84</v>
      </c>
      <c r="D20" s="24" t="s">
        <v>97</v>
      </c>
      <c r="E20" s="29" t="s">
        <v>96</v>
      </c>
      <c r="F20" s="29">
        <v>920</v>
      </c>
      <c r="G20" s="29">
        <v>927</v>
      </c>
      <c r="H20" s="30">
        <v>92.3</v>
      </c>
      <c r="I20" s="30">
        <v>92.7</v>
      </c>
      <c r="J20" s="31"/>
      <c r="K20" s="31">
        <v>2</v>
      </c>
      <c r="L20" s="31"/>
      <c r="M20" s="31"/>
      <c r="N20" s="31"/>
      <c r="O20" s="31">
        <v>15</v>
      </c>
      <c r="P20" s="30">
        <v>146</v>
      </c>
      <c r="Q20" s="30">
        <v>61</v>
      </c>
      <c r="R20" s="24">
        <f t="shared" si="0"/>
        <v>0.4178082191780822</v>
      </c>
      <c r="S20" s="31">
        <v>3</v>
      </c>
      <c r="T20" s="31">
        <v>2</v>
      </c>
      <c r="U20" s="31">
        <v>2.5</v>
      </c>
      <c r="V20" s="31">
        <f>1.39/3*5</f>
        <v>2.3166666666666664</v>
      </c>
      <c r="W20" s="31">
        <v>2</v>
      </c>
      <c r="X20" s="31" t="s">
        <v>6</v>
      </c>
      <c r="Y20" s="31" t="s">
        <v>87</v>
      </c>
      <c r="Z20" s="31" t="s">
        <v>7</v>
      </c>
      <c r="AA20" s="31">
        <v>2</v>
      </c>
      <c r="AB20" s="31">
        <v>2.9</v>
      </c>
      <c r="AC20" s="31">
        <v>3.48</v>
      </c>
      <c r="AD20" s="29" t="s">
        <v>35</v>
      </c>
      <c r="AE20" s="29" t="s">
        <v>42</v>
      </c>
      <c r="AF20" s="29" t="s">
        <v>86</v>
      </c>
      <c r="AG20" s="31">
        <v>-0.12</v>
      </c>
      <c r="AH20" s="31"/>
      <c r="AI20" s="31">
        <v>7.0000000000000007E-2</v>
      </c>
      <c r="AJ20" s="31"/>
      <c r="AK20" s="31">
        <v>0.56999999999999995</v>
      </c>
      <c r="AL20" s="31"/>
      <c r="AM20" s="29" t="s">
        <v>3</v>
      </c>
      <c r="AN20" s="32" t="s">
        <v>111</v>
      </c>
      <c r="AO20" s="33" t="s">
        <v>120</v>
      </c>
    </row>
    <row r="21" spans="1:116" ht="25.5" x14ac:dyDescent="0.2">
      <c r="A21" s="40">
        <v>556</v>
      </c>
      <c r="B21" s="42" t="s">
        <v>68</v>
      </c>
      <c r="C21" s="23" t="s">
        <v>69</v>
      </c>
      <c r="D21" s="24" t="s">
        <v>97</v>
      </c>
      <c r="E21" s="29" t="s">
        <v>34</v>
      </c>
      <c r="F21" s="29">
        <v>946</v>
      </c>
      <c r="G21" s="29">
        <v>937</v>
      </c>
      <c r="H21" s="30">
        <v>93.5</v>
      </c>
      <c r="I21" s="30">
        <v>93.5</v>
      </c>
      <c r="J21" s="31"/>
      <c r="K21" s="31">
        <v>2.25</v>
      </c>
      <c r="L21" s="31"/>
      <c r="M21" s="31"/>
      <c r="N21" s="31"/>
      <c r="O21" s="31">
        <v>6.04</v>
      </c>
      <c r="P21" s="30">
        <v>151</v>
      </c>
      <c r="Q21" s="30">
        <v>51</v>
      </c>
      <c r="R21" s="24">
        <f t="shared" si="0"/>
        <v>0.33774834437086093</v>
      </c>
      <c r="S21" s="31">
        <v>1</v>
      </c>
      <c r="T21" s="31">
        <v>2.8</v>
      </c>
      <c r="U21" s="31">
        <v>2</v>
      </c>
      <c r="V21" s="31">
        <f>1.71/3*5</f>
        <v>2.8499999999999996</v>
      </c>
      <c r="W21" s="31">
        <v>2.5</v>
      </c>
      <c r="X21" s="31" t="s">
        <v>6</v>
      </c>
      <c r="Y21" s="31" t="s">
        <v>87</v>
      </c>
      <c r="Z21" s="31" t="s">
        <v>7</v>
      </c>
      <c r="AA21" s="31">
        <v>1</v>
      </c>
      <c r="AB21" s="31">
        <v>2.56</v>
      </c>
      <c r="AC21" s="31">
        <v>3.88</v>
      </c>
      <c r="AD21" s="29" t="s">
        <v>35</v>
      </c>
      <c r="AE21" s="29" t="s">
        <v>36</v>
      </c>
      <c r="AF21" s="29" t="s">
        <v>0</v>
      </c>
      <c r="AG21" s="31">
        <v>0.51</v>
      </c>
      <c r="AH21" s="31"/>
      <c r="AI21" s="31">
        <v>0.27</v>
      </c>
      <c r="AJ21" s="31"/>
      <c r="AK21" s="31">
        <v>0.25</v>
      </c>
      <c r="AL21" s="31"/>
      <c r="AM21" s="29" t="s">
        <v>2</v>
      </c>
      <c r="AN21" s="32" t="s">
        <v>112</v>
      </c>
      <c r="AO21" s="33" t="s">
        <v>92</v>
      </c>
    </row>
    <row r="22" spans="1:116" ht="25.5" x14ac:dyDescent="0.2">
      <c r="A22" s="40">
        <v>557</v>
      </c>
      <c r="B22" s="42" t="s">
        <v>70</v>
      </c>
      <c r="C22" s="23" t="s">
        <v>81</v>
      </c>
      <c r="D22" s="24" t="s">
        <v>97</v>
      </c>
      <c r="E22" s="29" t="s">
        <v>34</v>
      </c>
      <c r="F22" s="29">
        <v>941</v>
      </c>
      <c r="G22" s="29">
        <v>942</v>
      </c>
      <c r="H22" s="30">
        <v>93.5</v>
      </c>
      <c r="I22" s="30">
        <v>94</v>
      </c>
      <c r="J22" s="31"/>
      <c r="K22" s="31">
        <v>2.2000000000000002</v>
      </c>
      <c r="L22" s="31"/>
      <c r="M22" s="31"/>
      <c r="N22" s="31"/>
      <c r="O22" s="31">
        <v>9.1999999999999993</v>
      </c>
      <c r="P22" s="30">
        <v>151</v>
      </c>
      <c r="Q22" s="30">
        <v>58</v>
      </c>
      <c r="R22" s="24">
        <f t="shared" si="0"/>
        <v>0.38410596026490068</v>
      </c>
      <c r="S22" s="31">
        <v>2</v>
      </c>
      <c r="T22" s="31">
        <v>2.5</v>
      </c>
      <c r="U22" s="31">
        <v>2</v>
      </c>
      <c r="V22" s="31">
        <v>2.2000000000000002</v>
      </c>
      <c r="W22" s="31">
        <v>2.5</v>
      </c>
      <c r="X22" s="31" t="s">
        <v>6</v>
      </c>
      <c r="Y22" s="31" t="s">
        <v>7</v>
      </c>
      <c r="Z22" s="31" t="s">
        <v>7</v>
      </c>
      <c r="AA22" s="31">
        <v>1</v>
      </c>
      <c r="AB22" s="31">
        <v>2.4</v>
      </c>
      <c r="AC22" s="31">
        <v>3.6</v>
      </c>
      <c r="AD22" s="29" t="s">
        <v>35</v>
      </c>
      <c r="AE22" s="29" t="s">
        <v>42</v>
      </c>
      <c r="AF22" s="29" t="s">
        <v>86</v>
      </c>
      <c r="AG22" s="31">
        <v>1.26</v>
      </c>
      <c r="AH22" s="31"/>
      <c r="AI22" s="31">
        <v>-0.24</v>
      </c>
      <c r="AJ22" s="31"/>
      <c r="AK22" s="31">
        <v>0.3</v>
      </c>
      <c r="AL22" s="31"/>
      <c r="AM22" s="29" t="s">
        <v>4</v>
      </c>
      <c r="AN22" s="32" t="s">
        <v>113</v>
      </c>
      <c r="AO22" s="33" t="s">
        <v>121</v>
      </c>
    </row>
    <row r="23" spans="1:116" s="19" customFormat="1" ht="38.25" x14ac:dyDescent="0.2">
      <c r="A23" s="40">
        <v>558</v>
      </c>
      <c r="B23" s="33" t="s">
        <v>85</v>
      </c>
      <c r="C23" s="23" t="s">
        <v>99</v>
      </c>
      <c r="D23" s="24" t="s">
        <v>105</v>
      </c>
      <c r="E23" s="29" t="s">
        <v>34</v>
      </c>
      <c r="F23" s="29">
        <v>750</v>
      </c>
      <c r="G23" s="29">
        <v>766</v>
      </c>
      <c r="H23" s="30">
        <v>96</v>
      </c>
      <c r="I23" s="30">
        <v>98</v>
      </c>
      <c r="J23" s="31">
        <v>1.5</v>
      </c>
      <c r="K23" s="31">
        <v>1.5</v>
      </c>
      <c r="L23" s="31"/>
      <c r="M23" s="31"/>
      <c r="N23" s="31"/>
      <c r="O23" s="31"/>
      <c r="P23" s="30">
        <v>165</v>
      </c>
      <c r="Q23" s="30">
        <v>85</v>
      </c>
      <c r="R23" s="24">
        <f t="shared" si="0"/>
        <v>0.51515151515151514</v>
      </c>
      <c r="S23" s="31">
        <v>2</v>
      </c>
      <c r="T23" s="31"/>
      <c r="U23" s="31">
        <v>2.2000000000000002</v>
      </c>
      <c r="V23" s="31">
        <v>2</v>
      </c>
      <c r="W23" s="31">
        <v>2.5</v>
      </c>
      <c r="X23" s="31" t="s">
        <v>6</v>
      </c>
      <c r="Y23" s="31"/>
      <c r="Z23" s="31" t="s">
        <v>7</v>
      </c>
      <c r="AA23" s="31">
        <v>1.5</v>
      </c>
      <c r="AB23" s="31">
        <v>1</v>
      </c>
      <c r="AC23" s="31">
        <v>3.6</v>
      </c>
      <c r="AD23" s="29" t="s">
        <v>35</v>
      </c>
      <c r="AE23" s="29" t="s">
        <v>40</v>
      </c>
      <c r="AF23" s="29" t="s">
        <v>37</v>
      </c>
      <c r="AG23" s="31">
        <v>1.2</v>
      </c>
      <c r="AH23" s="31"/>
      <c r="AI23" s="31"/>
      <c r="AJ23" s="31"/>
      <c r="AK23" s="31"/>
      <c r="AL23" s="31"/>
      <c r="AM23" s="29" t="s">
        <v>4</v>
      </c>
      <c r="AN23" s="32" t="s">
        <v>124</v>
      </c>
      <c r="AO23" s="33" t="s">
        <v>122</v>
      </c>
    </row>
    <row r="24" spans="1:116" s="21" customFormat="1" ht="23.25" customHeight="1" x14ac:dyDescent="0.2">
      <c r="A24" s="40">
        <v>559</v>
      </c>
      <c r="B24" s="33" t="s">
        <v>82</v>
      </c>
      <c r="C24" s="23" t="s">
        <v>102</v>
      </c>
      <c r="D24" s="29" t="s">
        <v>1</v>
      </c>
      <c r="E24" s="29" t="s">
        <v>5</v>
      </c>
      <c r="F24" s="26">
        <v>837.7</v>
      </c>
      <c r="G24" s="30">
        <v>863.4</v>
      </c>
      <c r="H24" s="30">
        <v>67</v>
      </c>
      <c r="I24" s="30">
        <v>69</v>
      </c>
      <c r="J24" s="31">
        <v>1.5</v>
      </c>
      <c r="K24" s="31">
        <v>2.7</v>
      </c>
      <c r="L24" s="31">
        <v>1.7</v>
      </c>
      <c r="M24" s="31">
        <v>0.7</v>
      </c>
      <c r="N24" s="31"/>
      <c r="O24" s="31"/>
      <c r="P24" s="30">
        <v>150</v>
      </c>
      <c r="Q24" s="30">
        <v>70</v>
      </c>
      <c r="R24" s="24">
        <f t="shared" si="0"/>
        <v>0.46666666666666667</v>
      </c>
      <c r="S24" s="31">
        <v>1.5</v>
      </c>
      <c r="T24" s="31"/>
      <c r="U24" s="31">
        <v>2.2000000000000002</v>
      </c>
      <c r="V24" s="31"/>
      <c r="W24" s="31"/>
      <c r="X24" s="31"/>
      <c r="Y24" s="31"/>
      <c r="Z24" s="31"/>
      <c r="AA24" s="31">
        <v>2</v>
      </c>
      <c r="AB24" s="31">
        <v>2.4</v>
      </c>
      <c r="AC24" s="31">
        <v>2.6</v>
      </c>
      <c r="AD24" s="29" t="s">
        <v>35</v>
      </c>
      <c r="AE24" s="29" t="s">
        <v>40</v>
      </c>
      <c r="AF24" s="29" t="s">
        <v>37</v>
      </c>
      <c r="AG24" s="31">
        <v>0.5</v>
      </c>
      <c r="AH24" s="31" t="s">
        <v>38</v>
      </c>
      <c r="AI24" s="31"/>
      <c r="AJ24" s="31"/>
      <c r="AK24" s="31"/>
      <c r="AL24" s="31"/>
      <c r="AM24" s="36" t="s">
        <v>4</v>
      </c>
      <c r="AN24" s="37" t="s">
        <v>132</v>
      </c>
      <c r="AO24" s="33" t="s">
        <v>144</v>
      </c>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row>
    <row r="25" spans="1:116" s="21" customFormat="1" ht="23.25" customHeight="1" x14ac:dyDescent="0.2">
      <c r="A25" s="40">
        <v>560</v>
      </c>
      <c r="B25" s="33" t="s">
        <v>83</v>
      </c>
      <c r="C25" s="23" t="s">
        <v>103</v>
      </c>
      <c r="D25" s="29" t="s">
        <v>1</v>
      </c>
      <c r="E25" s="29" t="s">
        <v>5</v>
      </c>
      <c r="F25" s="39">
        <v>914.8</v>
      </c>
      <c r="G25" s="38">
        <v>945.7</v>
      </c>
      <c r="H25" s="30">
        <v>70</v>
      </c>
      <c r="I25" s="30">
        <v>71</v>
      </c>
      <c r="J25" s="31">
        <v>1.4</v>
      </c>
      <c r="K25" s="31">
        <v>1.8</v>
      </c>
      <c r="L25" s="31">
        <v>1.3</v>
      </c>
      <c r="M25" s="31">
        <v>1</v>
      </c>
      <c r="N25" s="31"/>
      <c r="O25" s="31"/>
      <c r="P25" s="30">
        <v>140</v>
      </c>
      <c r="Q25" s="30">
        <v>68</v>
      </c>
      <c r="R25" s="24">
        <f t="shared" si="0"/>
        <v>0.48571428571428571</v>
      </c>
      <c r="S25" s="31">
        <v>3</v>
      </c>
      <c r="T25" s="31"/>
      <c r="U25" s="31">
        <v>1.5</v>
      </c>
      <c r="V25" s="31"/>
      <c r="W25" s="31"/>
      <c r="X25" s="31"/>
      <c r="Y25" s="31"/>
      <c r="Z25" s="31"/>
      <c r="AA25" s="31">
        <v>2.5</v>
      </c>
      <c r="AB25" s="31">
        <v>2.7</v>
      </c>
      <c r="AC25" s="31">
        <v>3.6</v>
      </c>
      <c r="AD25" s="29" t="s">
        <v>35</v>
      </c>
      <c r="AE25" s="29" t="s">
        <v>40</v>
      </c>
      <c r="AF25" s="29" t="s">
        <v>37</v>
      </c>
      <c r="AG25" s="31">
        <v>0.4</v>
      </c>
      <c r="AH25" s="31" t="s">
        <v>38</v>
      </c>
      <c r="AI25" s="31"/>
      <c r="AJ25" s="31"/>
      <c r="AK25" s="31"/>
      <c r="AL25" s="31"/>
      <c r="AM25" s="29" t="s">
        <v>2</v>
      </c>
      <c r="AN25" s="32" t="s">
        <v>133</v>
      </c>
      <c r="AO25" s="33" t="s">
        <v>144</v>
      </c>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row>
    <row r="26" spans="1:116" s="19" customFormat="1" ht="38.25" x14ac:dyDescent="0.2">
      <c r="A26" s="29">
        <v>561</v>
      </c>
      <c r="B26" s="33" t="s">
        <v>100</v>
      </c>
      <c r="C26" s="23" t="s">
        <v>101</v>
      </c>
      <c r="D26" s="24" t="s">
        <v>105</v>
      </c>
      <c r="E26" s="29" t="s">
        <v>5</v>
      </c>
      <c r="F26" s="29">
        <v>713</v>
      </c>
      <c r="G26" s="29">
        <v>729</v>
      </c>
      <c r="H26" s="30">
        <v>89</v>
      </c>
      <c r="I26" s="30">
        <v>91</v>
      </c>
      <c r="J26" s="31">
        <v>1.5</v>
      </c>
      <c r="K26" s="31">
        <v>2</v>
      </c>
      <c r="L26" s="31"/>
      <c r="M26" s="31"/>
      <c r="N26" s="31"/>
      <c r="O26" s="31"/>
      <c r="P26" s="30">
        <v>172</v>
      </c>
      <c r="Q26" s="30">
        <v>90</v>
      </c>
      <c r="R26" s="24">
        <f t="shared" si="0"/>
        <v>0.52325581395348841</v>
      </c>
      <c r="S26" s="31">
        <v>2.5</v>
      </c>
      <c r="T26" s="31"/>
      <c r="U26" s="31">
        <v>2.5</v>
      </c>
      <c r="V26" s="31">
        <v>2.5</v>
      </c>
      <c r="W26" s="31">
        <v>3</v>
      </c>
      <c r="X26" s="31" t="s">
        <v>6</v>
      </c>
      <c r="Y26" s="31"/>
      <c r="Z26" s="31" t="s">
        <v>7</v>
      </c>
      <c r="AA26" s="31">
        <v>2.5</v>
      </c>
      <c r="AB26" s="31">
        <v>2</v>
      </c>
      <c r="AC26" s="31">
        <v>2.8</v>
      </c>
      <c r="AD26" s="29" t="s">
        <v>35</v>
      </c>
      <c r="AE26" s="29" t="s">
        <v>40</v>
      </c>
      <c r="AF26" s="29" t="s">
        <v>37</v>
      </c>
      <c r="AG26" s="31">
        <v>1.5</v>
      </c>
      <c r="AH26" s="31"/>
      <c r="AI26" s="31"/>
      <c r="AJ26" s="31"/>
      <c r="AK26" s="31"/>
      <c r="AL26" s="31"/>
      <c r="AM26" s="29" t="s">
        <v>2</v>
      </c>
      <c r="AN26" s="32" t="s">
        <v>123</v>
      </c>
      <c r="AO26" s="33" t="s">
        <v>145</v>
      </c>
      <c r="AP26" s="14"/>
      <c r="AQ26" s="15"/>
      <c r="AR26" s="16"/>
    </row>
    <row r="28" spans="1:116" x14ac:dyDescent="0.2">
      <c r="C28" s="43"/>
    </row>
  </sheetData>
  <mergeCells count="7">
    <mergeCell ref="B3:D3"/>
    <mergeCell ref="AG3:AN3"/>
    <mergeCell ref="E3:I3"/>
    <mergeCell ref="AA3:AC3"/>
    <mergeCell ref="P3:Z3"/>
    <mergeCell ref="AD3:AF3"/>
    <mergeCell ref="J3:O3"/>
  </mergeCells>
  <phoneticPr fontId="0" type="noConversion"/>
  <pageMargins left="0.5" right="0.5" top="0.25" bottom="5.5" header="0.25" footer="0"/>
  <pageSetup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CML540-561</vt:lpstr>
      <vt:lpstr>'CML540-561'!Print_Titles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CIMMYT</dc:creator>
  <cp:lastModifiedBy>Scott Olsen, Michael (CIMMYT)</cp:lastModifiedBy>
  <dcterms:created xsi:type="dcterms:W3CDTF">2004-03-19T08:13:50Z</dcterms:created>
  <dcterms:modified xsi:type="dcterms:W3CDTF">2013-08-21T10:39:52Z</dcterms:modified>
</cp:coreProperties>
</file>